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8_{05929589-27BB-42C1-B879-ECEFEE0E5FF4}" xr6:coauthVersionLast="45" xr6:coauthVersionMax="45" xr10:uidLastSave="{00000000-0000-0000-0000-000000000000}"/>
  <bookViews>
    <workbookView xWindow="-120" yWindow="-120" windowWidth="24240" windowHeight="13140" xr2:uid="{62AB2DFD-1FD3-4849-AF43-0C649B6F75EA}"/>
  </bookViews>
  <sheets>
    <sheet name="CONTÁBIL- FINANCEIRA " sheetId="1" r:id="rId1"/>
  </sheets>
  <externalReferences>
    <externalReference r:id="rId2"/>
  </externalReferences>
  <definedNames>
    <definedName name="__xlfn_IFERROR">#REF!</definedName>
    <definedName name="__xlfn_SUMIFS">#REF!</definedName>
    <definedName name="ANOCG">'[1]DADOS (OCULTAR)'!$AA$4:$AA$15</definedName>
    <definedName name="ANOS">'[1]DADOS (OCULTAR)'!$AN$3:$AN$13</definedName>
    <definedName name="_xlnm.Print_Area" localSheetId="0">'CONTÁBIL- FINANCEIRA '!$A$1:$G$292</definedName>
    <definedName name="CATDESP6">'[1]DADOS (OCULTAR)'!$B$3:$B$183</definedName>
    <definedName name="CLASSIF">#REF!</definedName>
    <definedName name="COMPET">'[1]DADOS (OCULTAR)'!$D$5:$D$76</definedName>
    <definedName name="DIVISÃO">'[1]DADOS (OCULTAR)'!$U$3:$U$4</definedName>
    <definedName name="EVENTO">'[1]MEM.CÁLC.FP.'!$B$6:$B$7</definedName>
    <definedName name="Excel_BuiltIn__FilterDatabase" localSheetId="0">'CONTÁBIL- FINANCEIRA '!$B$28:$G$277</definedName>
    <definedName name="Excel_BuiltIn_Print_Area_8" localSheetId="0">#REF!</definedName>
    <definedName name="Excel_BuiltIn_Print_Area_8">#REF!</definedName>
    <definedName name="Excel_BuiltIn_Print_Area_9" localSheetId="0">#REF!</definedName>
    <definedName name="Excel_BuiltIn_Print_Area_9">#REF!</definedName>
    <definedName name="MESES">'[1]DADOS (OCULTAR)'!$Z$4:$Z$15</definedName>
    <definedName name="NÃO">'CONTÁBIL- FINANCEIRA '!$G$6</definedName>
    <definedName name="Print_Area_0" localSheetId="0">'CONTÁBIL- FINANCEIRA '!$C$1:$G$289</definedName>
    <definedName name="Print_Area_0_0" localSheetId="0">'CONTÁBIL- FINANCEIRA '!$C$1:$G$289</definedName>
    <definedName name="Print_Area_0_0_0" localSheetId="0">'CONTÁBIL- FINANCEIRA '!$C$1:$G$289</definedName>
    <definedName name="Print_Area_0_0_0_0" localSheetId="0">'CONTÁBIL- FINANCEIRA '!$C$1:$G$289</definedName>
    <definedName name="Print_Area_0_0_0_0_0" localSheetId="0">'CONTÁBIL- FINANCEIRA '!$C$1:$G$289</definedName>
    <definedName name="RELDESPPG">'[1]DADOS (OCULTAR)'!$AK$3:$AK$200</definedName>
    <definedName name="UNIDADES">'[1]DADOS (OCULTAR)'!$P$3:$P$56</definedName>
    <definedName name="UNIDADES_OSS">'[1]DADOS (OCULTAR)'!$P$3:$P$66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7" i="1" l="1"/>
  <c r="C8" i="1"/>
  <c r="G9" i="1"/>
  <c r="F11" i="1"/>
  <c r="F17" i="1"/>
  <c r="F24" i="1"/>
  <c r="F25" i="1"/>
  <c r="F31" i="1"/>
  <c r="F30" i="1" s="1"/>
  <c r="F29" i="1" s="1"/>
  <c r="F32" i="1"/>
  <c r="F33" i="1"/>
  <c r="F34" i="1"/>
  <c r="F35" i="1"/>
  <c r="F36" i="1"/>
  <c r="F37" i="1"/>
  <c r="F39" i="1"/>
  <c r="F40" i="1"/>
  <c r="F41" i="1"/>
  <c r="F42" i="1"/>
  <c r="F43" i="1"/>
  <c r="F44" i="1"/>
  <c r="F45" i="1"/>
  <c r="F46" i="1"/>
  <c r="F48" i="1"/>
  <c r="F49" i="1"/>
  <c r="F50" i="1"/>
  <c r="F51" i="1"/>
  <c r="F47" i="1" s="1"/>
  <c r="F265" i="1" s="1"/>
  <c r="F179" i="1" s="1"/>
  <c r="F52" i="1"/>
  <c r="F63" i="1"/>
  <c r="F71" i="1"/>
  <c r="F69" i="1" s="1"/>
  <c r="F67" i="1" s="1"/>
  <c r="F79" i="1"/>
  <c r="F78" i="1" s="1"/>
  <c r="F81" i="1"/>
  <c r="F80" i="1" s="1"/>
  <c r="F82" i="1"/>
  <c r="F83" i="1"/>
  <c r="F84" i="1"/>
  <c r="F85" i="1"/>
  <c r="D89" i="1"/>
  <c r="F89" i="1"/>
  <c r="D90" i="1"/>
  <c r="F90" i="1"/>
  <c r="G90" i="1"/>
  <c r="D91" i="1"/>
  <c r="D92" i="1"/>
  <c r="F92" i="1"/>
  <c r="G92" i="1"/>
  <c r="C95" i="1"/>
  <c r="E95" i="1"/>
  <c r="F99" i="1"/>
  <c r="F98" i="1" s="1"/>
  <c r="F100" i="1"/>
  <c r="F101" i="1"/>
  <c r="F102" i="1"/>
  <c r="F104" i="1"/>
  <c r="F105" i="1"/>
  <c r="F106" i="1"/>
  <c r="F107" i="1"/>
  <c r="F103" i="1" s="1"/>
  <c r="F108" i="1"/>
  <c r="F109" i="1"/>
  <c r="F110" i="1"/>
  <c r="F111" i="1"/>
  <c r="F112" i="1"/>
  <c r="F113" i="1"/>
  <c r="F117" i="1"/>
  <c r="F116" i="1" s="1"/>
  <c r="F115" i="1" s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1" i="1"/>
  <c r="F130" i="1" s="1"/>
  <c r="F132" i="1"/>
  <c r="F133" i="1"/>
  <c r="F137" i="1"/>
  <c r="F136" i="1" s="1"/>
  <c r="F135" i="1" s="1"/>
  <c r="F134" i="1" s="1"/>
  <c r="F138" i="1"/>
  <c r="F139" i="1"/>
  <c r="F140" i="1"/>
  <c r="F141" i="1"/>
  <c r="F142" i="1"/>
  <c r="F143" i="1"/>
  <c r="F144" i="1"/>
  <c r="F145" i="1"/>
  <c r="F146" i="1"/>
  <c r="F147" i="1"/>
  <c r="F149" i="1"/>
  <c r="F148" i="1" s="1"/>
  <c r="F150" i="1"/>
  <c r="F151" i="1"/>
  <c r="F155" i="1"/>
  <c r="F154" i="1" s="1"/>
  <c r="F153" i="1" s="1"/>
  <c r="F152" i="1" s="1"/>
  <c r="F156" i="1"/>
  <c r="F157" i="1"/>
  <c r="F158" i="1"/>
  <c r="F159" i="1"/>
  <c r="F162" i="1"/>
  <c r="F163" i="1"/>
  <c r="F161" i="1" s="1"/>
  <c r="F160" i="1" s="1"/>
  <c r="F164" i="1"/>
  <c r="F165" i="1"/>
  <c r="F166" i="1"/>
  <c r="F167" i="1"/>
  <c r="F168" i="1"/>
  <c r="F170" i="1"/>
  <c r="F171" i="1"/>
  <c r="F169" i="1" s="1"/>
  <c r="F172" i="1"/>
  <c r="F173" i="1"/>
  <c r="F174" i="1"/>
  <c r="F176" i="1"/>
  <c r="F182" i="1"/>
  <c r="F184" i="1"/>
  <c r="D189" i="1"/>
  <c r="F189" i="1"/>
  <c r="D190" i="1"/>
  <c r="F190" i="1"/>
  <c r="G190" i="1"/>
  <c r="D191" i="1"/>
  <c r="D192" i="1"/>
  <c r="F192" i="1"/>
  <c r="G192" i="1"/>
  <c r="C195" i="1"/>
  <c r="E195" i="1"/>
  <c r="F203" i="1"/>
  <c r="F208" i="1"/>
  <c r="F210" i="1"/>
  <c r="F220" i="1"/>
  <c r="F222" i="1"/>
  <c r="F227" i="1"/>
  <c r="F230" i="1"/>
  <c r="F236" i="1"/>
  <c r="F237" i="1"/>
  <c r="F239" i="1" s="1"/>
  <c r="F238" i="1"/>
  <c r="F247" i="1"/>
  <c r="F257" i="1" s="1"/>
  <c r="F255" i="1"/>
  <c r="F263" i="1"/>
  <c r="F266" i="1" s="1"/>
  <c r="F264" i="1"/>
  <c r="F271" i="1"/>
  <c r="F273" i="1"/>
  <c r="F272" i="1" s="1"/>
  <c r="F279" i="1" s="1"/>
  <c r="F274" i="1"/>
  <c r="F275" i="1"/>
  <c r="F276" i="1"/>
  <c r="F277" i="1"/>
  <c r="F278" i="1"/>
  <c r="F284" i="1"/>
  <c r="F285" i="1"/>
  <c r="F175" i="1" s="1"/>
  <c r="F114" i="1" l="1"/>
  <c r="F61" i="1"/>
  <c r="F28" i="1"/>
  <c r="F177" i="1" s="1"/>
  <c r="F97" i="1"/>
  <c r="F38" i="1"/>
  <c r="F178" i="1" l="1"/>
  <c r="F181" i="1" s="1"/>
  <c r="F180" i="1"/>
</calcChain>
</file>

<file path=xl/sharedStrings.xml><?xml version="1.0" encoding="utf-8"?>
<sst xmlns="http://schemas.openxmlformats.org/spreadsheetml/2006/main" count="635" uniqueCount="409">
  <si>
    <t>NÃO</t>
  </si>
  <si>
    <t>SIM</t>
  </si>
  <si>
    <t>ASSINATURA RESPONSÁVEL PELA UNIDADE</t>
  </si>
  <si>
    <t xml:space="preserve">DATA </t>
  </si>
  <si>
    <t>RECEBIMENTO SES/SEAS/DGMMAS
(DATA e ASSINATURA)</t>
  </si>
  <si>
    <t>_____________________________________</t>
  </si>
  <si>
    <t>______/______/_______</t>
  </si>
  <si>
    <t>* NÃO ACUMULA, CONFORME CONTRATO A DIFERENÇA NÃO UTILIZADA É REVERTIDA PARA CUSTEIO.</t>
  </si>
  <si>
    <t>SALDO FINAL</t>
  </si>
  <si>
    <t>DESPESAS COM ENSINO E PESQUISA CONFORME PROPOSTA DA O.S.S</t>
  </si>
  <si>
    <t>VALOR</t>
  </si>
  <si>
    <t>DESCRIÇÃO</t>
  </si>
  <si>
    <t>DESPESAS COM ENSINO E PESQUISA</t>
  </si>
  <si>
    <t>10. Despesas com Ensino e Pesquisa</t>
  </si>
  <si>
    <t>SALDO FINAL = (a) + (b) - (c)</t>
  </si>
  <si>
    <t>Informação retirada da Relação de Despesa Paga</t>
  </si>
  <si>
    <t>DEVOLUÇÃO DE SUPERÁVIT (CONTRATO PLANO DE INVESTIMENTO AUTORIZADO)</t>
  </si>
  <si>
    <t>Informação retirada do Anexo IV</t>
  </si>
  <si>
    <t>9.5 OUTRAS DESPESAS COM INVESTIMENTOS</t>
  </si>
  <si>
    <t>9.4 VEÍCULOS</t>
  </si>
  <si>
    <t>9.3 OBRAS E CONSTRUÇÕES</t>
  </si>
  <si>
    <t>9.2 MÓVEIS E UTENSÍLIOS</t>
  </si>
  <si>
    <t>9.1 EQUIPAMENTOS</t>
  </si>
  <si>
    <t>9. DESPESA COM PLANO DE INVESTIMENTO AUTORIZADO PELA SESAU (c)</t>
  </si>
  <si>
    <t>RECEITA COM PLANO DE INVESTIMENTO AUTORIZADO PELA SES (b)</t>
  </si>
  <si>
    <t>Deverá ser igual ao saldo final do mês anterior</t>
  </si>
  <si>
    <t>SALDO ANTERIOR (a)</t>
  </si>
  <si>
    <t>CONTROLE DO PLANO DE INVESTIMENTO AUTORIZADO PELA SESAU</t>
  </si>
  <si>
    <t>SALDO FINAL (6 = 1+2-3-4-5)</t>
  </si>
  <si>
    <t>RESCISÕES (5)</t>
  </si>
  <si>
    <t>13º SALÁRIO (4)</t>
  </si>
  <si>
    <t>FÉRIAS (3)</t>
  </si>
  <si>
    <t>PROVISÃO DO MÊS (2)</t>
  </si>
  <si>
    <t>SALDO INICIAL (1)</t>
  </si>
  <si>
    <t>SALDO DE PROVISÕES</t>
  </si>
  <si>
    <t>TOTAL A PAGAR</t>
  </si>
  <si>
    <t>TOTAL</t>
  </si>
  <si>
    <t>Digitar</t>
  </si>
  <si>
    <t>Contas a Vencer nos meses posteriores ao mês subsequente à prestação de contas.</t>
  </si>
  <si>
    <t>Contas a Vencer no mês subsequente ao mês da prestação de contas.</t>
  </si>
  <si>
    <t>Contas Vencidas em meses anteriores à prestação de contas.</t>
  </si>
  <si>
    <t>Contas Vencidas no mês da prestação de contas</t>
  </si>
  <si>
    <t>FORNECEDORES</t>
  </si>
  <si>
    <t>BENEFÍCIOS</t>
  </si>
  <si>
    <t>ENCARGOS</t>
  </si>
  <si>
    <t>ORDENADOS</t>
  </si>
  <si>
    <t>PESSOAL</t>
  </si>
  <si>
    <t>CONTAS A PAGAR</t>
  </si>
  <si>
    <t>Deverá ser igual ao saldo final que consta no Balanço Contábil</t>
  </si>
  <si>
    <t>SALDO FINAL (4 = 1+2+3)</t>
  </si>
  <si>
    <t>Informação retirada da Aba Saldo de Estoque</t>
  </si>
  <si>
    <t>INVESTIMENTOS (3)</t>
  </si>
  <si>
    <t>MATERIAIS/ CONSUMOS DIVERSOS (2)</t>
  </si>
  <si>
    <t>INSUMOS ASSISTENCIAIS (1)</t>
  </si>
  <si>
    <t>SALDO DE ESTOQUE</t>
  </si>
  <si>
    <t>Obs: Para o campo (1) o valor será preenchido automaticamente de acordo com o que for informado na planilha "Relação de Despesas Pagas". 
Para o campo (2) o valor deverá ser digitado.</t>
  </si>
  <si>
    <t>Informação retirada da Relação de Despesas Pagas</t>
  </si>
  <si>
    <t>(2) PAGAMENTO(S) DE EMPRÉSTIMO(S) RECEBIDO(S) DE OUTRA(S) UNIDADE(S)</t>
  </si>
  <si>
    <t>(2) EMPRÉSTIMOS RECEBIDOS DE OUTRAS UNIDADES</t>
  </si>
  <si>
    <t>(1.1) RECEBIMENTO DE EMPRÉSTIMO(S) CONCEDIDO(S) PARA OUTRA(S) UNIDADE(S)</t>
  </si>
  <si>
    <t>(1) EMPRÉSTIMOS CONCEDIDOS PARA OUTRAS UNIDADES</t>
  </si>
  <si>
    <t>SELECIONAR UNIDADE NA LISTA SUSPENSA</t>
  </si>
  <si>
    <t>CONTROLE DE EMPRÉSTIMOS RECEBIDOS / CONCEDIDOS</t>
  </si>
  <si>
    <r>
      <rPr>
        <b/>
        <sz val="12"/>
        <color rgb="FF333333"/>
        <rFont val="Calibri"/>
        <family val="2"/>
      </rPr>
      <t xml:space="preserve">SALDO DE RECURSOS DISPONÍVEIS </t>
    </r>
    <r>
      <rPr>
        <b/>
        <sz val="10"/>
        <color rgb="FF333333"/>
        <rFont val="Calibri"/>
        <family val="2"/>
      </rPr>
      <t>(CAIXA+CC+APLICAÇÃO)</t>
    </r>
  </si>
  <si>
    <t>SALDO FINAL (6 = 1-2+3+4-5)</t>
  </si>
  <si>
    <t>TRIBUTOS (5)</t>
  </si>
  <si>
    <t>Preenchido automaticamente, células F18 + F19.</t>
  </si>
  <si>
    <t>RENDIMENTO APLICAÇÕES (4)</t>
  </si>
  <si>
    <t>Preenchido automaticamente, despesas pagas.</t>
  </si>
  <si>
    <t>APLICAÇÕES (3)</t>
  </si>
  <si>
    <t>RESGATES (2)</t>
  </si>
  <si>
    <t>APLICAÇÕES FINANCEIRAS</t>
  </si>
  <si>
    <t>SALDO FINAL (4 = 1-2+3)</t>
  </si>
  <si>
    <t>CRÉDITOS (3)</t>
  </si>
  <si>
    <t>DÉBITOS (2)</t>
  </si>
  <si>
    <t>CONTA CORRENTE</t>
  </si>
  <si>
    <t>CAIXA</t>
  </si>
  <si>
    <t>DISPONIBILIDADE DE RECURSOS</t>
  </si>
  <si>
    <t>RESPONSÁVEL PELA UNIDADE</t>
  </si>
  <si>
    <t>UNIDADE</t>
  </si>
  <si>
    <t>DEMONSTRATIVO DE INFORMAÇÕES FINANCEIRAS COMPLEMENTARES</t>
  </si>
  <si>
    <t>RECEBIMENTO SESAU/CGCCG
(DATA e ASSINATURA)</t>
  </si>
  <si>
    <t>(1) - O resultado leva em consideração as despesas efetivamente realizadas com férias, 13º e rescições na competência;
 (2) - O resultado considera apenas o valor provisionado para a competência.</t>
  </si>
  <si>
    <t>Informação retirada do TURNOVER</t>
  </si>
  <si>
    <t>TURNOVER DO MÊS (%)</t>
  </si>
  <si>
    <t>RESSARCIMENTO DE DÉFICIT</t>
  </si>
  <si>
    <t>DEVOLUÇÃO DE SUPERÁVIT</t>
  </si>
  <si>
    <t>RESULTADO (DÉFICIT/SUPERÁVIT) APÓS AS PROVISÕES (2)</t>
  </si>
  <si>
    <t>TOTAL DE DESPESAS OPERACIONAIS APÓS AS PROVISÕES</t>
  </si>
  <si>
    <t>SALDO DE PROVISÕES DO MÊS</t>
  </si>
  <si>
    <t>RESULTADO (DÉFICIT/SUPERÁVIT) ANTES DAS PROVISÕES (1)</t>
  </si>
  <si>
    <t>TOTAL DE DESPESAS OPERACIONAIS ANTES DAS PROVISÕES</t>
  </si>
  <si>
    <t>Informação retirada do Anexo IV - Preencher</t>
  </si>
  <si>
    <t>11. Despesa(s) de Competência(s) Anterior(es)</t>
  </si>
  <si>
    <t xml:space="preserve"> 9. Despesas com Plano de Investimento Autorizado pela SESAU</t>
  </si>
  <si>
    <t>Informação retirada da memória de cálculo do estoque</t>
  </si>
  <si>
    <t xml:space="preserve">    8.4. Outras despesas Investimentos</t>
  </si>
  <si>
    <t>8.4. Outras despesas Investimentos</t>
  </si>
  <si>
    <t xml:space="preserve">    8.3. Obras e Construções</t>
  </si>
  <si>
    <t>8.3. Obras e Construções</t>
  </si>
  <si>
    <t xml:space="preserve">    8.2. Móveis e Utensílios</t>
  </si>
  <si>
    <t>8.2. Móveis e Utensílios</t>
  </si>
  <si>
    <t xml:space="preserve">    8.1. Equipamentos</t>
  </si>
  <si>
    <t>8.1. Equipamentos</t>
  </si>
  <si>
    <t>8. Investimentos autorizados pela SESAU</t>
  </si>
  <si>
    <t xml:space="preserve">  7.2.4. Reparo e Manutenção de Bens Móveis de Outras Naturezas</t>
  </si>
  <si>
    <t>5.7</t>
  </si>
  <si>
    <t>7.2.4. Reparo e Manutenção de Bens Móveis de Outras Naturezas</t>
  </si>
  <si>
    <t xml:space="preserve">  7.2.3. Reparo e Manutenção de Veículos</t>
  </si>
  <si>
    <t>5.6</t>
  </si>
  <si>
    <t>7.2.3. Reparo e Manutenção de Veículos</t>
  </si>
  <si>
    <t xml:space="preserve">  7.2.2. Reparo e Manutenção de Bens Imóveis</t>
  </si>
  <si>
    <t>5.4</t>
  </si>
  <si>
    <t>7.2.2. Reparo e Manutenção de Bens Imóveis</t>
  </si>
  <si>
    <t xml:space="preserve">      7.2.1.4. Outros Reparos e Manutenção de Máquinas e Equipamentos</t>
  </si>
  <si>
    <t>5.5</t>
  </si>
  <si>
    <t>7.2.1.4. Outros Reparos e Manutenção de Máquinas e Equipamentos</t>
  </si>
  <si>
    <t xml:space="preserve">      7.2.1.3. Engenharia Clínica</t>
  </si>
  <si>
    <t>7.2.1.3. Engenharia Clínica</t>
  </si>
  <si>
    <t xml:space="preserve">      7.2.1.2. Equipamentos de Informática</t>
  </si>
  <si>
    <t>7.2.1.2. Equipamentos de Informática</t>
  </si>
  <si>
    <t xml:space="preserve">      7.2.1.1. Equipamentos Médico-Hospitalar</t>
  </si>
  <si>
    <t>7.2.1.1. Equipamentos Médico-Hospitalar</t>
  </si>
  <si>
    <t xml:space="preserve">  7.2.1. Reparo e Manutenção de Máquinas e Equipamentos</t>
  </si>
  <si>
    <t>7.2 Manutenção (Pessoa Jurídica)</t>
  </si>
  <si>
    <t xml:space="preserve">  7.1.3. Reparo e Manutenção de Bens Imóveis</t>
  </si>
  <si>
    <t>4.5</t>
  </si>
  <si>
    <t>7.1.3. Reparo e Manutenção de Bens Imóveis</t>
  </si>
  <si>
    <t xml:space="preserve">  7.1.2. Reparo e Manutenção de Bens Móveis de Outras Naturezas</t>
  </si>
  <si>
    <t>4.4</t>
  </si>
  <si>
    <t>7.1.2. Reparo e Manutenção de Bens Móveis de Outras Naturezas</t>
  </si>
  <si>
    <t xml:space="preserve">      7.1.1.3. Outros Reparos e Manutenção de Equipamentos</t>
  </si>
  <si>
    <t>4.3</t>
  </si>
  <si>
    <t>7.1.1.3. Outros Reparos e Manutenção de Equipamentos</t>
  </si>
  <si>
    <t xml:space="preserve">      7.1.1.2. Equipamentos de Informática</t>
  </si>
  <si>
    <t>7.1.1.2. Equipamentos de Informática</t>
  </si>
  <si>
    <t xml:space="preserve">      7.1.1.1. Equipamentos Médico-Hospitalar</t>
  </si>
  <si>
    <t>7.1.1.1. Equipamentos Médico-Hospitalar</t>
  </si>
  <si>
    <t xml:space="preserve">  7.1.1. Reparo e Manutenção de Equipamentos</t>
  </si>
  <si>
    <t>7.1 Manutenção (Pessoa Física)</t>
  </si>
  <si>
    <t>7. Manutenção</t>
  </si>
  <si>
    <t>Informação retirada do RPA</t>
  </si>
  <si>
    <t xml:space="preserve">    6.3.2.3. Outros Serviços</t>
  </si>
  <si>
    <t>4.99</t>
  </si>
  <si>
    <t>6.3.2.3. Outros Serviços</t>
  </si>
  <si>
    <t xml:space="preserve">    6.3.2.2. Apoio Administrativo, Técnico e Operacional</t>
  </si>
  <si>
    <t>4.7</t>
  </si>
  <si>
    <t>6.3.2.2. Tecnico Operacional (Nível Médio / Elementar)</t>
  </si>
  <si>
    <t xml:space="preserve">    6.3.2.1. Técnico Profissional (Nível Superior)</t>
  </si>
  <si>
    <t>4.1</t>
  </si>
  <si>
    <t>6.3.2.1. Técnico Profissional (Nível Superior)</t>
  </si>
  <si>
    <t xml:space="preserve">    6.3.2. Pessoa Física</t>
  </si>
  <si>
    <t xml:space="preserve">        6.3.1.9. Outras Pessoas Jurídicas</t>
  </si>
  <si>
    <t>5.99</t>
  </si>
  <si>
    <t>6.3.1.9. Outras Pessoas Jurídicas</t>
  </si>
  <si>
    <t xml:space="preserve">        6.3.1.8. Limpeza</t>
  </si>
  <si>
    <t>5.23</t>
  </si>
  <si>
    <t>6.3.1.8. Limpeza</t>
  </si>
  <si>
    <t xml:space="preserve">        6.3.1.7. Dedetização</t>
  </si>
  <si>
    <t>5.10</t>
  </si>
  <si>
    <t>6.3.1.7. Dedetização</t>
  </si>
  <si>
    <t xml:space="preserve">        6.3.1.6. Serviços Técnicos Profissionais</t>
  </si>
  <si>
    <t>5.2</t>
  </si>
  <si>
    <t>6.3.1.6. Serviços Técnicos Profissionais</t>
  </si>
  <si>
    <t xml:space="preserve">        6.3.1.5. Consultorias e Treinamentos</t>
  </si>
  <si>
    <t>6.3.1.5. Consultorias e Treinamentos</t>
  </si>
  <si>
    <t xml:space="preserve">        6.3.1.4. Vigilância</t>
  </si>
  <si>
    <t>5.22</t>
  </si>
  <si>
    <t>6.3.1.4. Vigilância</t>
  </si>
  <si>
    <t xml:space="preserve">        6.3.1.3. Manutenção/Aluguel/Uso de Sistemas ou Softwares</t>
  </si>
  <si>
    <t>5.17</t>
  </si>
  <si>
    <t>6.3.1.3. Manutenção/Aluguel/Uso de Sistemas ou Softwares</t>
  </si>
  <si>
    <t xml:space="preserve">        6.3.1.2. Coleta de Lixo Hospitalar</t>
  </si>
  <si>
    <t>6.3.1.2. Coleta de Lixo Hospitalar</t>
  </si>
  <si>
    <t xml:space="preserve">             6.3.1.1.3. Outros Serviços Domésticos</t>
  </si>
  <si>
    <t>5.15</t>
  </si>
  <si>
    <t>6.3.1.1.3. Outros Serviços Domésticos</t>
  </si>
  <si>
    <t xml:space="preserve">             6.3.1.1.2.  Serviços de Cozinha e Copeira</t>
  </si>
  <si>
    <t>6.3.1.1.2.Serviços de Cozinha e Copeira</t>
  </si>
  <si>
    <t xml:space="preserve">             6.3.1.1.1. Lavanderia</t>
  </si>
  <si>
    <t>6.3.1.1.1. Lavanderia</t>
  </si>
  <si>
    <t xml:space="preserve">        6.3.1.1. Serviços Domésticos</t>
  </si>
  <si>
    <t xml:space="preserve">    6.3.1. Pessoa Jurídica</t>
  </si>
  <si>
    <t xml:space="preserve">  6.3. Administrativos</t>
  </si>
  <si>
    <t xml:space="preserve">    6.2.3. Cooperativas</t>
  </si>
  <si>
    <t>5.16</t>
  </si>
  <si>
    <t>6.2.3. Cooperativas</t>
  </si>
  <si>
    <t xml:space="preserve">    6.2.2. Pessoa Física</t>
  </si>
  <si>
    <t>4.6</t>
  </si>
  <si>
    <t>6.2.2. Pessoa Física</t>
  </si>
  <si>
    <t xml:space="preserve">    6.2.1. Pessoa Jurídica</t>
  </si>
  <si>
    <t>6.2.1. Pessoa Jurídica</t>
  </si>
  <si>
    <t xml:space="preserve">  6.2. Assistência Odontológica</t>
  </si>
  <si>
    <t xml:space="preserve">        6.1.3.2. Outros profissionais de saúde</t>
  </si>
  <si>
    <t>6.1.3.2. Outros profissionais de saúde</t>
  </si>
  <si>
    <t xml:space="preserve">        6.1.3.1. Médicos</t>
  </si>
  <si>
    <t>6.1.3.1. Médicos</t>
  </si>
  <si>
    <t xml:space="preserve">    6.1.3. Cooperativas</t>
  </si>
  <si>
    <t xml:space="preserve">        6.1.2.3. Farmacêutico</t>
  </si>
  <si>
    <t>6.1.2.3. Farmacêutico</t>
  </si>
  <si>
    <t xml:space="preserve">        6.1.2.2. Outros profissionais de saúde</t>
  </si>
  <si>
    <t>6.1.2.2. Outros profissionais de saúde</t>
  </si>
  <si>
    <t xml:space="preserve">        6.1.2.1. Médicos</t>
  </si>
  <si>
    <t>6.1.2.1. Médicos</t>
  </si>
  <si>
    <t xml:space="preserve">    6.1.2. Pessoa Física</t>
  </si>
  <si>
    <t xml:space="preserve">        6.1.1.6. Outras Pessoas Jurídicas</t>
  </si>
  <si>
    <t>6.1.1.6. Outras Pessoas Jurídicas</t>
  </si>
  <si>
    <t xml:space="preserve">        6.1.1.5. Locação de Ambulâncias</t>
  </si>
  <si>
    <t>5.8</t>
  </si>
  <si>
    <t>6.1.1.5. Locação de Ambulâncias</t>
  </si>
  <si>
    <t xml:space="preserve">        6.1.1.4. Alimentação/Dietas</t>
  </si>
  <si>
    <t>5.11</t>
  </si>
  <si>
    <t>6.1.1.4. Alimentação/Dietas</t>
  </si>
  <si>
    <t xml:space="preserve">        6.1.1.3. Laboratório</t>
  </si>
  <si>
    <t>6.1.1.3. Laboratório</t>
  </si>
  <si>
    <t xml:space="preserve">        6.1.1.2. Outros profissionais de saúde</t>
  </si>
  <si>
    <t>6.1.1.2. Outros profissionais de saúde</t>
  </si>
  <si>
    <t xml:space="preserve">        6.1.1.1. Médicos</t>
  </si>
  <si>
    <t>6.1.1.1. Médicos</t>
  </si>
  <si>
    <t xml:space="preserve">    6.1.1. Pessoa Jurídica</t>
  </si>
  <si>
    <t xml:space="preserve">  6.1. Assistência Médica</t>
  </si>
  <si>
    <t>6. Serviços Terceirizados/Contratos de Prestação de Serviços</t>
  </si>
  <si>
    <t xml:space="preserve">      5.7.2. Outras Despesas Gerais (Pessoa Juridica)</t>
  </si>
  <si>
    <t>5.7.2. Outras Despesas Gerais (Pessoa Juridica)</t>
  </si>
  <si>
    <t xml:space="preserve">      5.7.1. Outras Despesas Gerais (Pessoa Física)</t>
  </si>
  <si>
    <t>5.7.1. Outras Despesas Gerais (Pessoa Física)</t>
  </si>
  <si>
    <t xml:space="preserve">  5.7. Outras Despesas Gerais</t>
  </si>
  <si>
    <t xml:space="preserve">  5.6. Serviços Judiciais e Cartoriais</t>
  </si>
  <si>
    <t>5.20</t>
  </si>
  <si>
    <t>5.6. Serviços Judiciais e Cartoriais</t>
  </si>
  <si>
    <t xml:space="preserve">  5.5. Serviço Gráficos, de Encadernação e de Emolduração</t>
  </si>
  <si>
    <t>5.19</t>
  </si>
  <si>
    <t>5.5. Serviço Gráficos, de Encadernação e de Emolduração</t>
  </si>
  <si>
    <t xml:space="preserve">      5.4.5. Locação de Veículos Automotores (Pessoa Jurídica) (Exceto Ambulância)</t>
  </si>
  <si>
    <t>5.4.5. Locação de Veículos Automotores (Pessoa Jurídica) (Exceto Ambulância)</t>
  </si>
  <si>
    <t xml:space="preserve">      5.4.4. Locação de Equipamentos Médico-Hospitalares (Pessoa Jurídica)</t>
  </si>
  <si>
    <t>5.1</t>
  </si>
  <si>
    <t>5.4.4. Locação de Equipamentos Médico-Hospitalares (Pessoa Jurídica)</t>
  </si>
  <si>
    <t xml:space="preserve">      5.4.3. Locação de Máquinas e Equipamentos (Pessoa Jurídica)</t>
  </si>
  <si>
    <t>5.3</t>
  </si>
  <si>
    <t>5.4.3. Locação de Máquinas e Equipamentos (Pessoa Jurídica)</t>
  </si>
  <si>
    <t xml:space="preserve">      5.4.2. Locação de Imóvel (Pessoa Jurídica)</t>
  </si>
  <si>
    <t>5.26</t>
  </si>
  <si>
    <t>5.4.2. Locação de Imóvel (Pessoa Jurídica)</t>
  </si>
  <si>
    <t xml:space="preserve">      5.4.1. Locação de Imóvel (Pessoa Física)</t>
  </si>
  <si>
    <t>4.2</t>
  </si>
  <si>
    <t>5.4.1. Locação de Imóvel (Pessoa Física)</t>
  </si>
  <si>
    <t xml:space="preserve">  5.4. Alugueis/Locações</t>
  </si>
  <si>
    <t xml:space="preserve">  5.3. Energia Elétrica</t>
  </si>
  <si>
    <t>5.12</t>
  </si>
  <si>
    <t>5.3. Energia Elétrica</t>
  </si>
  <si>
    <t xml:space="preserve">  5.2. Água</t>
  </si>
  <si>
    <t>5.13</t>
  </si>
  <si>
    <t>5.2. Água</t>
  </si>
  <si>
    <t xml:space="preserve">      5.1.2. Telefonia Fixa/Internet</t>
  </si>
  <si>
    <t>5.18</t>
  </si>
  <si>
    <t>5.1.2. Telefonia Fixa/Internet</t>
  </si>
  <si>
    <t xml:space="preserve">      5.1.1. Telefonia Móvel</t>
  </si>
  <si>
    <t>5.9</t>
  </si>
  <si>
    <t>5.1.1. Telefonia Móvel</t>
  </si>
  <si>
    <t xml:space="preserve">  5.1. Telefonia/Internet</t>
  </si>
  <si>
    <t>5. Gerais</t>
  </si>
  <si>
    <t>DESPESAS OPERACIONAIS (continuação)</t>
  </si>
  <si>
    <t xml:space="preserve">    4.3.2. Tarifas</t>
  </si>
  <si>
    <t>5.25</t>
  </si>
  <si>
    <t>4.3.2. Tarifas</t>
  </si>
  <si>
    <t xml:space="preserve">    4.3.1. Taxa de Manutenção de Conta</t>
  </si>
  <si>
    <t>4.3.1. Taxa de Manutenção de Conta</t>
  </si>
  <si>
    <t xml:space="preserve">  4.3. Despesas Bancárias (Taxa de Manutenção/Tarifas)</t>
  </si>
  <si>
    <t xml:space="preserve">    4.2.2. Contribuições</t>
  </si>
  <si>
    <t>4.2.2. Contribuições</t>
  </si>
  <si>
    <t xml:space="preserve">    4.2.1. Taxas</t>
  </si>
  <si>
    <t>4.2.1. Taxas</t>
  </si>
  <si>
    <t xml:space="preserve">  4.2. Tributos (Taxas e Contribuições)</t>
  </si>
  <si>
    <t xml:space="preserve">  4.1. Seguros (Imóvel e veículos)</t>
  </si>
  <si>
    <t>5.21</t>
  </si>
  <si>
    <t>4.1. Seguros (Imóvel e veículos)</t>
  </si>
  <si>
    <t>4. Seguros/Tributos/Despesas Bancárias</t>
  </si>
  <si>
    <t xml:space="preserve">  3.8. Outras Despesas com Materiais Diversos</t>
  </si>
  <si>
    <t>3.99</t>
  </si>
  <si>
    <t xml:space="preserve">3.8. Outras Despesas com Materiais Diversos </t>
  </si>
  <si>
    <t xml:space="preserve">  3.7. Tecidos, Fardamentos e EPI</t>
  </si>
  <si>
    <t>3.8</t>
  </si>
  <si>
    <t xml:space="preserve">3.7. Tecidos, Fardamentos e EPI </t>
  </si>
  <si>
    <t xml:space="preserve">             3.6.2.4. Outros Materiais de Manutenção de Bem Móvel</t>
  </si>
  <si>
    <t xml:space="preserve">3.6.2.4. Outros materiais de Manutenção de Bem Móvel </t>
  </si>
  <si>
    <t xml:space="preserve">             3.6.2.3. Equipamento Médico-Hospitalar</t>
  </si>
  <si>
    <t>3.10</t>
  </si>
  <si>
    <t xml:space="preserve">3.6.2.3. Equipamento Médico-Hospitalar </t>
  </si>
  <si>
    <t xml:space="preserve">                  3.6.2.2.2. Outros Materiais de Manutenção de Veículos</t>
  </si>
  <si>
    <t xml:space="preserve">3.6.2.2.2. Outros Materiais de Manutenção de Veículos </t>
  </si>
  <si>
    <t xml:space="preserve">                  3.6.2.2.1. Lubrificantes Veiculares</t>
  </si>
  <si>
    <t>3.1</t>
  </si>
  <si>
    <t xml:space="preserve">3.6.2.2.1. Lubrificantes Veiculares </t>
  </si>
  <si>
    <t xml:space="preserve">             3.6.2.2.  Manutenção de Veículos</t>
  </si>
  <si>
    <t xml:space="preserve">             3.6.2.1. Suprimentos de Informática</t>
  </si>
  <si>
    <t xml:space="preserve">3.6.2.1. Equipamentos de Informática </t>
  </si>
  <si>
    <t xml:space="preserve">      3.6.2.  Manutenção de Bem Móvel</t>
  </si>
  <si>
    <r>
      <rPr>
        <sz val="12"/>
        <color rgb="FF333333"/>
        <rFont val="Calibri"/>
        <family val="2"/>
      </rPr>
      <t xml:space="preserve">      3.6.1.</t>
    </r>
    <r>
      <rPr>
        <sz val="14"/>
        <color rgb="FF333333"/>
        <rFont val="Calibri"/>
        <family val="2"/>
      </rPr>
      <t xml:space="preserve"> Manutenção de Bem</t>
    </r>
    <r>
      <rPr>
        <sz val="12"/>
        <color rgb="FF333333"/>
        <rFont val="Calibri"/>
        <family val="2"/>
      </rPr>
      <t xml:space="preserve"> Imóvel</t>
    </r>
  </si>
  <si>
    <t>3.9</t>
  </si>
  <si>
    <t xml:space="preserve">3.6.1. Manutenção de Bem Imóvel </t>
  </si>
  <si>
    <t xml:space="preserve">  3.6. Material de Manutenção</t>
  </si>
  <si>
    <t xml:space="preserve">  3.5. GLP</t>
  </si>
  <si>
    <t>3.2</t>
  </si>
  <si>
    <t xml:space="preserve">3.5. GLP </t>
  </si>
  <si>
    <t xml:space="preserve">  3.4. Combustível</t>
  </si>
  <si>
    <t xml:space="preserve">3.4. Combustível </t>
  </si>
  <si>
    <t xml:space="preserve">  3.3. Material Expediente</t>
  </si>
  <si>
    <t>3.6</t>
  </si>
  <si>
    <t xml:space="preserve">3.3. Material Expediente </t>
  </si>
  <si>
    <t xml:space="preserve">  3.2. Material/Gêneros Alimentícios</t>
  </si>
  <si>
    <t>3.3</t>
  </si>
  <si>
    <t xml:space="preserve">3.2. Material/Gêneros Alimentícios </t>
  </si>
  <si>
    <t xml:space="preserve">  3.1. Material de Higienização e Limpeza</t>
  </si>
  <si>
    <t>3.7</t>
  </si>
  <si>
    <t xml:space="preserve">3.1. Material de Higienização e Limpeza </t>
  </si>
  <si>
    <t>3. Materiais/Consumos Diversos</t>
  </si>
  <si>
    <t xml:space="preserve">  2.8. Outras Despesas com Insumos Assistenciais</t>
  </si>
  <si>
    <t xml:space="preserve">2.8. Outras Despesas com Insumos Assistenciais </t>
  </si>
  <si>
    <t xml:space="preserve">  2.7. Material laboratorial</t>
  </si>
  <si>
    <t>3.11</t>
  </si>
  <si>
    <t xml:space="preserve">2.7. Material laboratorial </t>
  </si>
  <si>
    <t xml:space="preserve">  2.6. Material de uso odontológico</t>
  </si>
  <si>
    <t>3.5</t>
  </si>
  <si>
    <t xml:space="preserve">2.6. Material de uso odontológico </t>
  </si>
  <si>
    <t xml:space="preserve">  2.5. OPME (Orteses, Próteses e Materiais Especiais)</t>
  </si>
  <si>
    <t>3.13</t>
  </si>
  <si>
    <t xml:space="preserve">2.5. OPME (Orteses, Próteses e Materiais Especiais) </t>
  </si>
  <si>
    <t xml:space="preserve">  2.4. Gases Medicinais</t>
  </si>
  <si>
    <t xml:space="preserve">2.4. Gases Medicinais </t>
  </si>
  <si>
    <t xml:space="preserve">  2.3. Dietas Industrializadas</t>
  </si>
  <si>
    <t xml:space="preserve">2.3. Dietas Industrializadas </t>
  </si>
  <si>
    <t xml:space="preserve">  2.2. Medicamentos</t>
  </si>
  <si>
    <t>3.4</t>
  </si>
  <si>
    <t xml:space="preserve">2.2. Medicamentos </t>
  </si>
  <si>
    <t xml:space="preserve">  2.1. Materiais Descartáveis/Materiais de Penso</t>
  </si>
  <si>
    <t>3.12</t>
  </si>
  <si>
    <t xml:space="preserve">2.1. Materiais Descartáveis/Materiais de Penso </t>
  </si>
  <si>
    <t>2. Insumos Assistenciais</t>
  </si>
  <si>
    <t>Informação retirada da MEM.CÁLC.FP.</t>
  </si>
  <si>
    <t xml:space="preserve">      1.5.3.4. GRFF s/ Rescisões</t>
  </si>
  <si>
    <t>1.2</t>
  </si>
  <si>
    <t>2 - FGTS</t>
  </si>
  <si>
    <t xml:space="preserve">      1.5.3.3. PIS s/ Rescisões</t>
  </si>
  <si>
    <t>1 - PIS</t>
  </si>
  <si>
    <t xml:space="preserve">      1.5.3.2. FGTS s/ Rescisões</t>
  </si>
  <si>
    <t xml:space="preserve">      1.5.3.1. Proventos Rescisões</t>
  </si>
  <si>
    <t xml:space="preserve">      1.5.3. Rescisões</t>
  </si>
  <si>
    <t xml:space="preserve">      1.5.2.3. PIS s/ 13º Salário</t>
  </si>
  <si>
    <t xml:space="preserve">      1.5.2.2. FGTS s/ 13º Salário</t>
  </si>
  <si>
    <t xml:space="preserve">      1.5.2.1. Proventos 13º Salário</t>
  </si>
  <si>
    <t xml:space="preserve">      1.5.2. Total 13º Salário</t>
  </si>
  <si>
    <t xml:space="preserve">      1.5.1.3. PIS s/ Férias</t>
  </si>
  <si>
    <t xml:space="preserve">      1.5.1.2. FGTS s/ Férias</t>
  </si>
  <si>
    <t xml:space="preserve">      1.5.1.2. Proventos Férias</t>
  </si>
  <si>
    <t xml:space="preserve">      1.5.1. Total Férias</t>
  </si>
  <si>
    <t xml:space="preserve">  1.5. Despesas com Provisões (Férias + 13º + Rescisões)</t>
  </si>
  <si>
    <t xml:space="preserve">  1.4. Benefícios</t>
  </si>
  <si>
    <t>1.99</t>
  </si>
  <si>
    <t>1.99 - Outras Depesas com Pessoal</t>
  </si>
  <si>
    <t xml:space="preserve">  1.3. PIS</t>
  </si>
  <si>
    <t xml:space="preserve">  1.2. FGTS</t>
  </si>
  <si>
    <t>Informação retirada do Anexo II - Preencher</t>
  </si>
  <si>
    <t xml:space="preserve">    1.1.3. Administrativo</t>
  </si>
  <si>
    <t>1.1</t>
  </si>
  <si>
    <t>3 - Administrativo</t>
  </si>
  <si>
    <t xml:space="preserve">    1.1.2. Assistência Odontológica</t>
  </si>
  <si>
    <t>4 - Assistência Odontológica</t>
  </si>
  <si>
    <t xml:space="preserve">        1.1.1.2. Outros profissionais de saúde</t>
  </si>
  <si>
    <t>2 - Outros Profissionais da Saúde</t>
  </si>
  <si>
    <t xml:space="preserve">        1.1.1.1. Médicos</t>
  </si>
  <si>
    <t>1 - Médico</t>
  </si>
  <si>
    <t xml:space="preserve">    1.1.1. Assistência Médica</t>
  </si>
  <si>
    <t xml:space="preserve">  1.1. Ordenados (Não inclui férias, 13º e Rescisão)</t>
  </si>
  <si>
    <t>1. Pessoal</t>
  </si>
  <si>
    <t>DESPESAS OPERACIONAIS</t>
  </si>
  <si>
    <t>TOTAL DE REPASSES/RECEITAS</t>
  </si>
  <si>
    <t>TOTAL OUTRAS RECEITAS</t>
  </si>
  <si>
    <t>Outras Receitas</t>
  </si>
  <si>
    <t>Demais Receitas (Convênios)</t>
  </si>
  <si>
    <t>Obtenção de Recursos Externos a SESAU</t>
  </si>
  <si>
    <t>Reembolso de Despesas</t>
  </si>
  <si>
    <t>Rendimento de Aplicações Financeiras do Recurso de Plano de Investimento Autorizado pela SESAU</t>
  </si>
  <si>
    <t>Rendimento de Aplicações Financeiras</t>
  </si>
  <si>
    <t>TOTAL DE REPASSES</t>
  </si>
  <si>
    <t xml:space="preserve"> ( - ) Desconto </t>
  </si>
  <si>
    <t>Repasse Programas Especiais</t>
  </si>
  <si>
    <t>Plano de Investimento Autorizado pela SESAU</t>
  </si>
  <si>
    <t>Informação retirada do CG ou TA.</t>
  </si>
  <si>
    <t>Repasse Contrato de Gestão ENSINO E PESQUISA</t>
  </si>
  <si>
    <t>Repasse Contrato de Gestão (Odontologia)</t>
  </si>
  <si>
    <t>Repasse Contrato de Gestão (Fixo+Variável)</t>
  </si>
  <si>
    <t>RECEITAS OPERACIONAIS</t>
  </si>
  <si>
    <t>Data Início CG</t>
  </si>
  <si>
    <t>OSS - GESTORA</t>
  </si>
  <si>
    <t>CNPJ</t>
  </si>
  <si>
    <t>Ana Karla Mattos</t>
  </si>
  <si>
    <t>HMR - Dra. Mercês Pontes Cunha</t>
  </si>
  <si>
    <t>ISENTO PIS:</t>
  </si>
  <si>
    <r>
      <rPr>
        <b/>
        <sz val="12"/>
        <color rgb="FF333333"/>
        <rFont val="Arial"/>
        <family val="2"/>
      </rPr>
      <t xml:space="preserve">UNIDADE </t>
    </r>
    <r>
      <rPr>
        <b/>
        <sz val="10"/>
        <color rgb="FF333333"/>
        <rFont val="Arial"/>
        <family val="2"/>
      </rPr>
      <t>(acessar lista suspensa)</t>
    </r>
  </si>
  <si>
    <t>Pessoal</t>
  </si>
  <si>
    <t>Vínculos</t>
  </si>
  <si>
    <t>DEMONSTRATIVO DE CONTRATOS SERVIÇOS TERCEIRIZADOS</t>
  </si>
  <si>
    <t>SECRETARIA  DE ADMINISTRAÇÃO E FINANÇAS</t>
  </si>
  <si>
    <t>ANO CONTRATO</t>
  </si>
  <si>
    <t>MÊS/ANO COMPETÊNCIA</t>
  </si>
  <si>
    <t>DIRETORIA EXECUTIVA DE PLANEJAMENTO ORÇAMENTO E GESTÃO DA INFORMAÇÃO</t>
  </si>
  <si>
    <t>Janeiro/2020 - Versão 4.0 - Revisão 07</t>
  </si>
  <si>
    <t>DIRETORIA EXECUTIVA DE REGULAÇÃO MÉDIA E ALTA COMPLEXIDADE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</si>
</sst>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64" formatCode="_-&quot;R$ &quot;* #,##0.00_-;&quot;-R$ &quot;* #,##0.00_-;_-&quot;R$ &quot;* \-??_-;_-@"/>
    <numFmt numFmtId="165" formatCode="_(* #,##0.00_);_(* \(#,##0.00\);_(* \-??_);_(@_)"/>
    <numFmt numFmtId="166" formatCode="#,##0.00_ ;[Red]\-#,##0.00\ "/>
    <numFmt numFmtId="167" formatCode="mm/yyyy"/>
    <numFmt numFmtId="168" formatCode="0.0000000"/>
    <numFmt numFmtId="169" formatCode="_-* #,##0.00_-;\-* #,##0.00_-;_-* &quot;-&quot;??_-;_-@"/>
    <numFmt numFmtId="170" formatCode="_-* #,##0.00_-;\-* #,##0.00_-;_-* \-??_-;_-@"/>
    <numFmt numFmtId="171" formatCode="[$-416]mmm\-yy"/>
    <numFmt numFmtId="172" formatCode="[&lt;=99999999999]000\.000\.000\-00;00\.000\.000\/0000\-00\ "/>
  </numFmts>
  <fonts count="30">
    <font>
      <sz val="10"/>
      <color rgb="FF000000"/>
      <name val="Arial"/>
      <charset val="134"/>
    </font>
    <font>
      <sz val="10"/>
      <color theme="1"/>
      <name val="Arial"/>
      <family val="2"/>
    </font>
    <font>
      <sz val="10"/>
      <color rgb="FFFF6600"/>
      <name val="Arial"/>
      <family val="2"/>
    </font>
    <font>
      <b/>
      <sz val="12"/>
      <color rgb="FF333333"/>
      <name val="Calibri"/>
      <family val="2"/>
    </font>
    <font>
      <b/>
      <sz val="10"/>
      <color rgb="FF333333"/>
      <name val="Calibri"/>
      <family val="2"/>
    </font>
    <font>
      <sz val="10"/>
      <name val="Arial"/>
      <family val="2"/>
    </font>
    <font>
      <sz val="12"/>
      <color rgb="FF333333"/>
      <name val="Calibri"/>
      <family val="2"/>
    </font>
    <font>
      <b/>
      <sz val="14"/>
      <color rgb="FF333333"/>
      <name val="Calibri"/>
      <family val="2"/>
    </font>
    <font>
      <b/>
      <sz val="9"/>
      <color theme="1"/>
      <name val="Calibri"/>
      <family val="2"/>
    </font>
    <font>
      <sz val="14"/>
      <color rgb="FF333333"/>
      <name val="Calibri"/>
      <family val="2"/>
    </font>
    <font>
      <b/>
      <sz val="16"/>
      <color rgb="FF333333"/>
      <name val="Calibri"/>
      <family val="2"/>
    </font>
    <font>
      <sz val="13"/>
      <color rgb="FF333333"/>
      <name val="Calibri"/>
      <family val="2"/>
    </font>
    <font>
      <b/>
      <sz val="13"/>
      <color rgb="FF333333"/>
      <name val="Calibri"/>
      <family val="2"/>
    </font>
    <font>
      <sz val="11"/>
      <color rgb="FF333333"/>
      <name val="Calibri"/>
      <family val="2"/>
    </font>
    <font>
      <sz val="10"/>
      <color rgb="FFFF0000"/>
      <name val="Arial"/>
      <family val="2"/>
    </font>
    <font>
      <b/>
      <sz val="11"/>
      <color rgb="FFFF0000"/>
      <name val="Calibri"/>
      <family val="2"/>
    </font>
    <font>
      <b/>
      <sz val="11"/>
      <color rgb="FF333333"/>
      <name val="Calibri"/>
      <family val="2"/>
    </font>
    <font>
      <b/>
      <sz val="10"/>
      <color theme="1"/>
      <name val="Arial"/>
      <family val="2"/>
    </font>
    <font>
      <b/>
      <sz val="18"/>
      <color rgb="FF333333"/>
      <name val="Calibri"/>
      <family val="2"/>
    </font>
    <font>
      <b/>
      <sz val="12"/>
      <color rgb="FFFF6600"/>
      <name val="Calibri"/>
      <family val="2"/>
    </font>
    <font>
      <b/>
      <sz val="14"/>
      <color rgb="FF333333"/>
      <name val="Arial"/>
      <family val="2"/>
    </font>
    <font>
      <b/>
      <sz val="12"/>
      <color rgb="FF333333"/>
      <name val="Arial"/>
      <family val="2"/>
    </font>
    <font>
      <b/>
      <sz val="16"/>
      <color theme="1"/>
      <name val="Arial"/>
      <family val="2"/>
    </font>
    <font>
      <b/>
      <sz val="10"/>
      <color rgb="FF333333"/>
      <name val="Arial"/>
      <family val="2"/>
    </font>
    <font>
      <b/>
      <sz val="12"/>
      <color theme="1"/>
      <name val="Arial"/>
      <family val="2"/>
    </font>
    <font>
      <b/>
      <sz val="12"/>
      <color rgb="FFFF0000"/>
      <name val="Calibri"/>
      <family val="2"/>
    </font>
    <font>
      <sz val="12"/>
      <color rgb="FFFF6600"/>
      <name val="Calibri"/>
      <family val="2"/>
    </font>
    <font>
      <sz val="10"/>
      <name val="Arial"/>
      <family val="2"/>
      <charset val="1"/>
    </font>
    <font>
      <b/>
      <sz val="14"/>
      <name val="Arial"/>
      <family val="2"/>
      <charset val="1"/>
    </font>
    <font>
      <b/>
      <i/>
      <sz val="14"/>
      <color rgb="FF333333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rgb="FFB8CCE4"/>
        <bgColor rgb="FFB8CCE4"/>
      </patternFill>
    </fill>
    <fill>
      <patternFill patternType="solid">
        <fgColor rgb="FFEAEAEA"/>
        <bgColor rgb="FFEAEAEA"/>
      </patternFill>
    </fill>
    <fill>
      <patternFill patternType="solid">
        <fgColor rgb="FFD8D8D8"/>
        <bgColor rgb="FFD8D8D8"/>
      </patternFill>
    </fill>
    <fill>
      <patternFill patternType="solid">
        <fgColor rgb="FFDBE5F1"/>
        <bgColor rgb="FFDBE5F1"/>
      </patternFill>
    </fill>
    <fill>
      <patternFill patternType="solid">
        <fgColor rgb="FFDCE6F2"/>
        <bgColor rgb="FFDCE6F2"/>
      </patternFill>
    </fill>
    <fill>
      <patternFill patternType="solid">
        <fgColor rgb="FFB9CDE5"/>
        <bgColor rgb="FFB9CDE5"/>
      </patternFill>
    </fill>
    <fill>
      <patternFill patternType="solid">
        <fgColor rgb="FF95B3D7"/>
        <bgColor rgb="FF95B3D7"/>
      </patternFill>
    </fill>
    <fill>
      <patternFill patternType="solid">
        <fgColor rgb="FF8EB4E3"/>
        <bgColor rgb="FF8EB4E3"/>
      </patternFill>
    </fill>
  </fills>
  <borders count="17">
    <border>
      <left/>
      <right/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27" fillId="0" borderId="0"/>
  </cellStyleXfs>
  <cellXfs count="187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0" fontId="1" fillId="0" borderId="1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1" fillId="0" borderId="0" xfId="0" applyFont="1"/>
    <xf numFmtId="165" fontId="1" fillId="0" borderId="0" xfId="0" applyNumberFormat="1" applyFont="1" applyAlignment="1">
      <alignment vertical="center"/>
    </xf>
    <xf numFmtId="164" fontId="3" fillId="0" borderId="2" xfId="0" applyNumberFormat="1" applyFont="1" applyBorder="1" applyAlignment="1">
      <alignment horizontal="center" vertical="top"/>
    </xf>
    <xf numFmtId="164" fontId="3" fillId="0" borderId="3" xfId="0" applyNumberFormat="1" applyFont="1" applyBorder="1" applyAlignment="1">
      <alignment horizontal="left" vertical="top"/>
    </xf>
    <xf numFmtId="0" fontId="3" fillId="0" borderId="3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 wrapText="1"/>
    </xf>
    <xf numFmtId="165" fontId="3" fillId="2" borderId="4" xfId="0" applyNumberFormat="1" applyFont="1" applyFill="1" applyBorder="1" applyAlignment="1">
      <alignment horizontal="left" vertical="center"/>
    </xf>
    <xf numFmtId="0" fontId="5" fillId="0" borderId="5" xfId="0" applyFont="1" applyBorder="1"/>
    <xf numFmtId="164" fontId="6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165" fontId="3" fillId="2" borderId="0" xfId="0" applyNumberFormat="1" applyFont="1" applyFill="1" applyAlignment="1">
      <alignment horizontal="left" vertical="center"/>
    </xf>
    <xf numFmtId="165" fontId="3" fillId="2" borderId="1" xfId="0" applyNumberFormat="1" applyFont="1" applyFill="1" applyBorder="1" applyAlignment="1">
      <alignment horizontal="left" vertical="center"/>
    </xf>
    <xf numFmtId="0" fontId="5" fillId="0" borderId="6" xfId="0" applyFont="1" applyBorder="1"/>
    <xf numFmtId="164" fontId="7" fillId="0" borderId="7" xfId="0" applyNumberFormat="1" applyFont="1" applyBorder="1" applyAlignment="1">
      <alignment horizontal="center" vertical="center"/>
    </xf>
    <xf numFmtId="0" fontId="5" fillId="0" borderId="7" xfId="0" applyFont="1" applyBorder="1"/>
    <xf numFmtId="0" fontId="8" fillId="0" borderId="8" xfId="0" applyFont="1" applyBorder="1" applyAlignment="1">
      <alignment horizontal="left" vertical="center"/>
    </xf>
    <xf numFmtId="0" fontId="5" fillId="0" borderId="9" xfId="0" applyFont="1" applyBorder="1"/>
    <xf numFmtId="164" fontId="7" fillId="3" borderId="10" xfId="0" applyNumberFormat="1" applyFont="1" applyFill="1" applyBorder="1" applyAlignment="1">
      <alignment horizontal="center" vertical="center"/>
    </xf>
    <xf numFmtId="0" fontId="5" fillId="0" borderId="11" xfId="0" applyFont="1" applyBorder="1"/>
    <xf numFmtId="0" fontId="3" fillId="3" borderId="10" xfId="0" applyFont="1" applyFill="1" applyBorder="1" applyAlignment="1">
      <alignment horizontal="left" vertical="center"/>
    </xf>
    <xf numFmtId="164" fontId="9" fillId="0" borderId="8" xfId="0" applyNumberFormat="1" applyFont="1" applyBorder="1" applyAlignment="1">
      <alignment horizontal="center" vertical="center"/>
    </xf>
    <xf numFmtId="0" fontId="6" fillId="2" borderId="8" xfId="0" applyFont="1" applyFill="1" applyBorder="1" applyAlignment="1">
      <alignment horizontal="left" vertical="center"/>
    </xf>
    <xf numFmtId="164" fontId="3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164" fontId="7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164" fontId="7" fillId="3" borderId="8" xfId="0" applyNumberFormat="1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left" vertical="center"/>
    </xf>
    <xf numFmtId="166" fontId="1" fillId="0" borderId="0" xfId="0" applyNumberFormat="1" applyFont="1" applyAlignment="1">
      <alignment vertical="center"/>
    </xf>
    <xf numFmtId="164" fontId="11" fillId="0" borderId="8" xfId="0" applyNumberFormat="1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6" fillId="0" borderId="8" xfId="0" applyFont="1" applyBorder="1" applyAlignment="1">
      <alignment horizontal="left" vertical="center"/>
    </xf>
    <xf numFmtId="164" fontId="12" fillId="2" borderId="8" xfId="0" applyNumberFormat="1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left" vertical="center"/>
    </xf>
    <xf numFmtId="0" fontId="5" fillId="0" borderId="2" xfId="0" applyFont="1" applyBorder="1" applyProtection="1">
      <protection locked="0"/>
    </xf>
    <xf numFmtId="164" fontId="12" fillId="2" borderId="4" xfId="0" applyNumberFormat="1" applyFont="1" applyFill="1" applyBorder="1" applyAlignment="1" applyProtection="1">
      <alignment horizontal="center" vertical="center"/>
      <protection locked="0"/>
    </xf>
    <xf numFmtId="0" fontId="5" fillId="0" borderId="2" xfId="0" applyFont="1" applyBorder="1"/>
    <xf numFmtId="0" fontId="5" fillId="0" borderId="3" xfId="0" applyFont="1" applyBorder="1"/>
    <xf numFmtId="0" fontId="3" fillId="2" borderId="4" xfId="0" applyFont="1" applyFill="1" applyBorder="1" applyAlignment="1">
      <alignment horizontal="left" vertical="center"/>
    </xf>
    <xf numFmtId="164" fontId="13" fillId="0" borderId="0" xfId="0" applyNumberFormat="1" applyFont="1" applyAlignment="1">
      <alignment vertical="center"/>
    </xf>
    <xf numFmtId="164" fontId="13" fillId="0" borderId="0" xfId="0" applyNumberFormat="1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165" fontId="13" fillId="0" borderId="0" xfId="0" applyNumberFormat="1" applyFont="1" applyAlignment="1">
      <alignment vertical="center"/>
    </xf>
    <xf numFmtId="164" fontId="9" fillId="0" borderId="4" xfId="0" applyNumberFormat="1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>
      <alignment horizontal="left" vertical="center"/>
    </xf>
    <xf numFmtId="164" fontId="9" fillId="0" borderId="0" xfId="0" applyNumberFormat="1" applyFont="1" applyAlignment="1">
      <alignment horizontal="center" vertical="center" wrapText="1"/>
    </xf>
    <xf numFmtId="0" fontId="6" fillId="0" borderId="0" xfId="0" applyFont="1" applyAlignment="1">
      <alignment horizontal="left" vertical="center" wrapText="1"/>
    </xf>
    <xf numFmtId="0" fontId="14" fillId="0" borderId="0" xfId="0" applyFont="1" applyAlignment="1">
      <alignment vertical="center"/>
    </xf>
    <xf numFmtId="0" fontId="5" fillId="0" borderId="6" xfId="0" applyFont="1" applyBorder="1" applyProtection="1">
      <protection locked="0"/>
    </xf>
    <xf numFmtId="164" fontId="9" fillId="0" borderId="8" xfId="0" applyNumberFormat="1" applyFont="1" applyBorder="1" applyAlignment="1" applyProtection="1">
      <alignment horizontal="center" vertical="center" wrapText="1"/>
      <protection locked="0"/>
    </xf>
    <xf numFmtId="0" fontId="6" fillId="0" borderId="8" xfId="0" applyFont="1" applyBorder="1" applyAlignment="1">
      <alignment horizontal="left" vertical="center" wrapText="1"/>
    </xf>
    <xf numFmtId="0" fontId="5" fillId="0" borderId="9" xfId="0" applyFont="1" applyBorder="1" applyProtection="1">
      <protection locked="0"/>
    </xf>
    <xf numFmtId="164" fontId="9" fillId="0" borderId="10" xfId="0" applyNumberFormat="1" applyFont="1" applyBorder="1" applyAlignment="1" applyProtection="1">
      <alignment horizontal="center" vertical="center" wrapText="1"/>
      <protection locked="0"/>
    </xf>
    <xf numFmtId="0" fontId="6" fillId="0" borderId="10" xfId="0" applyFont="1" applyBorder="1" applyAlignment="1">
      <alignment horizontal="left" vertical="center" wrapText="1"/>
    </xf>
    <xf numFmtId="0" fontId="0" fillId="0" borderId="0" xfId="0"/>
    <xf numFmtId="0" fontId="3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164" fontId="9" fillId="0" borderId="10" xfId="0" applyNumberFormat="1" applyFont="1" applyBorder="1" applyAlignment="1">
      <alignment horizontal="center" vertical="center"/>
    </xf>
    <xf numFmtId="0" fontId="13" fillId="0" borderId="8" xfId="0" applyFont="1" applyBorder="1" applyAlignment="1">
      <alignment horizontal="left" vertical="center"/>
    </xf>
    <xf numFmtId="164" fontId="13" fillId="0" borderId="5" xfId="0" applyNumberFormat="1" applyFont="1" applyBorder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15" fillId="2" borderId="5" xfId="0" applyFont="1" applyFill="1" applyBorder="1" applyAlignment="1">
      <alignment horizontal="left" vertical="center" wrapText="1"/>
    </xf>
    <xf numFmtId="0" fontId="15" fillId="2" borderId="0" xfId="0" applyFont="1" applyFill="1" applyAlignment="1">
      <alignment horizontal="left" vertical="center" wrapText="1"/>
    </xf>
    <xf numFmtId="0" fontId="15" fillId="2" borderId="1" xfId="0" applyFont="1" applyFill="1" applyBorder="1" applyAlignment="1">
      <alignment horizontal="left" vertical="center" wrapText="1"/>
    </xf>
    <xf numFmtId="0" fontId="5" fillId="0" borderId="4" xfId="0" applyFont="1" applyBorder="1"/>
    <xf numFmtId="0" fontId="15" fillId="2" borderId="10" xfId="0" applyFont="1" applyFill="1" applyBorder="1" applyAlignment="1">
      <alignment horizontal="left" vertical="center" wrapText="1"/>
    </xf>
    <xf numFmtId="164" fontId="9" fillId="0" borderId="11" xfId="0" applyNumberFormat="1" applyFont="1" applyBorder="1" applyAlignment="1">
      <alignment horizontal="center" vertical="center"/>
    </xf>
    <xf numFmtId="0" fontId="13" fillId="5" borderId="12" xfId="0" applyFont="1" applyFill="1" applyBorder="1" applyAlignment="1" applyProtection="1">
      <alignment vertical="center"/>
      <protection locked="0"/>
    </xf>
    <xf numFmtId="0" fontId="13" fillId="0" borderId="10" xfId="0" applyFont="1" applyBorder="1" applyAlignment="1">
      <alignment horizontal="left" vertical="center"/>
    </xf>
    <xf numFmtId="164" fontId="9" fillId="0" borderId="11" xfId="0" applyNumberFormat="1" applyFont="1" applyBorder="1" applyAlignment="1" applyProtection="1">
      <alignment horizontal="center" vertical="center"/>
      <protection locked="0"/>
    </xf>
    <xf numFmtId="164" fontId="9" fillId="0" borderId="7" xfId="0" applyNumberFormat="1" applyFont="1" applyBorder="1" applyAlignment="1">
      <alignment horizontal="center" vertical="center"/>
    </xf>
    <xf numFmtId="164" fontId="3" fillId="3" borderId="7" xfId="0" applyNumberFormat="1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16" fillId="0" borderId="1" xfId="0" applyFont="1" applyBorder="1" applyAlignment="1">
      <alignment horizontal="left" vertical="center"/>
    </xf>
    <xf numFmtId="164" fontId="9" fillId="0" borderId="8" xfId="0" applyNumberFormat="1" applyFont="1" applyBorder="1" applyAlignment="1" applyProtection="1">
      <alignment horizontal="center" vertical="center"/>
      <protection locked="0"/>
    </xf>
    <xf numFmtId="0" fontId="3" fillId="2" borderId="0" xfId="0" applyFont="1" applyFill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164" fontId="1" fillId="0" borderId="5" xfId="0" applyNumberFormat="1" applyFont="1" applyBorder="1" applyAlignment="1">
      <alignment vertical="center"/>
    </xf>
    <xf numFmtId="0" fontId="10" fillId="0" borderId="1" xfId="0" applyFont="1" applyBorder="1" applyAlignment="1">
      <alignment vertical="center"/>
    </xf>
    <xf numFmtId="0" fontId="17" fillId="0" borderId="0" xfId="0" applyFont="1" applyAlignment="1">
      <alignment horizontal="left" vertical="center"/>
    </xf>
    <xf numFmtId="0" fontId="18" fillId="0" borderId="1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left" vertical="center" wrapText="1"/>
    </xf>
    <xf numFmtId="165" fontId="20" fillId="0" borderId="8" xfId="0" applyNumberFormat="1" applyFont="1" applyBorder="1" applyAlignment="1">
      <alignment horizontal="left" vertical="center"/>
    </xf>
    <xf numFmtId="0" fontId="21" fillId="3" borderId="8" xfId="0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/>
    </xf>
    <xf numFmtId="0" fontId="5" fillId="0" borderId="13" xfId="0" applyFont="1" applyBorder="1"/>
    <xf numFmtId="0" fontId="5" fillId="0" borderId="13" xfId="0" applyFont="1" applyBorder="1" applyProtection="1">
      <protection locked="0"/>
    </xf>
    <xf numFmtId="0" fontId="17" fillId="0" borderId="3" xfId="0" applyFont="1" applyBorder="1" applyAlignment="1">
      <alignment horizontal="left" vertical="center"/>
    </xf>
    <xf numFmtId="0" fontId="1" fillId="0" borderId="13" xfId="0" applyFont="1" applyBorder="1" applyAlignment="1">
      <alignment horizontal="center" vertical="center"/>
    </xf>
    <xf numFmtId="1" fontId="22" fillId="0" borderId="14" xfId="0" applyNumberFormat="1" applyFont="1" applyBorder="1" applyAlignment="1">
      <alignment horizontal="center" vertical="center"/>
    </xf>
    <xf numFmtId="167" fontId="23" fillId="2" borderId="14" xfId="0" applyNumberFormat="1" applyFont="1" applyFill="1" applyBorder="1" applyAlignment="1" applyProtection="1">
      <alignment horizontal="center" vertical="center" wrapText="1"/>
      <protection locked="0"/>
    </xf>
    <xf numFmtId="165" fontId="17" fillId="0" borderId="1" xfId="0" applyNumberFormat="1" applyFont="1" applyBorder="1" applyAlignment="1">
      <alignment horizontal="left" vertical="center"/>
    </xf>
    <xf numFmtId="165" fontId="24" fillId="0" borderId="1" xfId="0" applyNumberFormat="1" applyFont="1" applyBorder="1" applyAlignment="1">
      <alignment horizontal="left" vertical="center"/>
    </xf>
    <xf numFmtId="0" fontId="5" fillId="0" borderId="15" xfId="0" applyFont="1" applyBorder="1"/>
    <xf numFmtId="164" fontId="21" fillId="3" borderId="14" xfId="0" applyNumberFormat="1" applyFont="1" applyFill="1" applyBorder="1" applyAlignment="1">
      <alignment horizontal="center" vertical="center" wrapText="1"/>
    </xf>
    <xf numFmtId="164" fontId="19" fillId="0" borderId="8" xfId="0" applyNumberFormat="1" applyFont="1" applyBorder="1" applyAlignment="1">
      <alignment horizontal="center" vertical="center"/>
    </xf>
    <xf numFmtId="165" fontId="24" fillId="0" borderId="10" xfId="0" applyNumberFormat="1" applyFont="1" applyBorder="1" applyAlignment="1">
      <alignment horizontal="left" vertical="center"/>
    </xf>
    <xf numFmtId="0" fontId="1" fillId="0" borderId="14" xfId="0" applyFont="1" applyBorder="1" applyAlignment="1">
      <alignment horizontal="center" vertical="center"/>
    </xf>
    <xf numFmtId="165" fontId="25" fillId="2" borderId="10" xfId="0" applyNumberFormat="1" applyFont="1" applyFill="1" applyBorder="1" applyAlignment="1">
      <alignment horizontal="left" vertical="center" wrapText="1"/>
    </xf>
    <xf numFmtId="168" fontId="7" fillId="3" borderId="8" xfId="0" applyNumberFormat="1" applyFont="1" applyFill="1" applyBorder="1" applyAlignment="1">
      <alignment horizontal="right" vertical="center"/>
    </xf>
    <xf numFmtId="165" fontId="3" fillId="3" borderId="8" xfId="0" applyNumberFormat="1" applyFont="1" applyFill="1" applyBorder="1" applyAlignment="1">
      <alignment horizontal="left" vertical="center"/>
    </xf>
    <xf numFmtId="165" fontId="3" fillId="2" borderId="8" xfId="0" applyNumberFormat="1" applyFont="1" applyFill="1" applyBorder="1" applyAlignment="1">
      <alignment horizontal="left" vertical="center"/>
    </xf>
    <xf numFmtId="0" fontId="6" fillId="0" borderId="0" xfId="0" applyFont="1" applyAlignment="1">
      <alignment vertical="center"/>
    </xf>
    <xf numFmtId="165" fontId="6" fillId="0" borderId="0" xfId="0" applyNumberFormat="1" applyFont="1" applyAlignment="1">
      <alignment vertical="center"/>
    </xf>
    <xf numFmtId="165" fontId="1" fillId="0" borderId="0" xfId="0" applyNumberFormat="1" applyFont="1"/>
    <xf numFmtId="165" fontId="26" fillId="0" borderId="0" xfId="0" applyNumberFormat="1" applyFont="1" applyAlignment="1">
      <alignment vertical="center"/>
    </xf>
    <xf numFmtId="164" fontId="7" fillId="6" borderId="8" xfId="0" applyNumberFormat="1" applyFont="1" applyFill="1" applyBorder="1" applyAlignment="1">
      <alignment horizontal="center" vertical="center"/>
    </xf>
    <xf numFmtId="165" fontId="3" fillId="6" borderId="8" xfId="0" applyNumberFormat="1" applyFont="1" applyFill="1" applyBorder="1" applyAlignment="1">
      <alignment horizontal="left" vertical="center"/>
    </xf>
    <xf numFmtId="169" fontId="6" fillId="0" borderId="0" xfId="0" applyNumberFormat="1" applyFont="1" applyAlignment="1">
      <alignment vertical="center"/>
    </xf>
    <xf numFmtId="0" fontId="26" fillId="0" borderId="0" xfId="0" applyFont="1" applyAlignment="1">
      <alignment vertical="center"/>
    </xf>
    <xf numFmtId="170" fontId="26" fillId="0" borderId="0" xfId="0" applyNumberFormat="1" applyFont="1" applyAlignment="1">
      <alignment vertical="center"/>
    </xf>
    <xf numFmtId="164" fontId="9" fillId="2" borderId="8" xfId="0" applyNumberFormat="1" applyFont="1" applyFill="1" applyBorder="1" applyAlignment="1">
      <alignment horizontal="center" vertical="center"/>
    </xf>
    <xf numFmtId="165" fontId="6" fillId="2" borderId="8" xfId="0" applyNumberFormat="1" applyFont="1" applyFill="1" applyBorder="1" applyAlignment="1">
      <alignment horizontal="left" vertical="center"/>
    </xf>
    <xf numFmtId="0" fontId="13" fillId="0" borderId="0" xfId="0" applyFont="1"/>
    <xf numFmtId="164" fontId="9" fillId="3" borderId="8" xfId="0" applyNumberFormat="1" applyFont="1" applyFill="1" applyBorder="1" applyAlignment="1">
      <alignment horizontal="center" vertical="center"/>
    </xf>
    <xf numFmtId="165" fontId="6" fillId="3" borderId="8" xfId="0" applyNumberFormat="1" applyFont="1" applyFill="1" applyBorder="1" applyAlignment="1">
      <alignment horizontal="left" vertical="center"/>
    </xf>
    <xf numFmtId="165" fontId="6" fillId="0" borderId="8" xfId="0" applyNumberFormat="1" applyFont="1" applyBorder="1" applyAlignment="1">
      <alignment horizontal="left" vertical="center"/>
    </xf>
    <xf numFmtId="165" fontId="6" fillId="2" borderId="8" xfId="0" applyNumberFormat="1" applyFont="1" applyFill="1" applyBorder="1" applyAlignment="1">
      <alignment vertical="center"/>
    </xf>
    <xf numFmtId="164" fontId="26" fillId="0" borderId="0" xfId="0" applyNumberFormat="1" applyFont="1" applyAlignment="1">
      <alignment vertical="center"/>
    </xf>
    <xf numFmtId="169" fontId="26" fillId="0" borderId="0" xfId="0" applyNumberFormat="1" applyFont="1" applyAlignment="1">
      <alignment vertical="center"/>
    </xf>
    <xf numFmtId="165" fontId="20" fillId="0" borderId="8" xfId="0" applyNumberFormat="1" applyFont="1" applyBorder="1" applyAlignment="1">
      <alignment horizontal="left" vertical="center" wrapText="1"/>
    </xf>
    <xf numFmtId="49" fontId="20" fillId="0" borderId="14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top"/>
    </xf>
    <xf numFmtId="0" fontId="1" fillId="0" borderId="4" xfId="0" applyFont="1" applyBorder="1" applyAlignment="1">
      <alignment vertical="center"/>
    </xf>
    <xf numFmtId="0" fontId="19" fillId="0" borderId="0" xfId="0" applyFont="1" applyAlignment="1">
      <alignment vertical="center"/>
    </xf>
    <xf numFmtId="164" fontId="6" fillId="0" borderId="11" xfId="0" applyNumberFormat="1" applyFont="1" applyBorder="1" applyAlignment="1">
      <alignment horizontal="center" vertical="center"/>
    </xf>
    <xf numFmtId="0" fontId="6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165" fontId="6" fillId="0" borderId="10" xfId="0" applyNumberFormat="1" applyFont="1" applyBorder="1" applyAlignment="1">
      <alignment horizontal="left" vertical="center"/>
    </xf>
    <xf numFmtId="165" fontId="6" fillId="2" borderId="0" xfId="0" applyNumberFormat="1" applyFont="1" applyFill="1" applyAlignment="1">
      <alignment vertical="center"/>
    </xf>
    <xf numFmtId="0" fontId="6" fillId="2" borderId="0" xfId="0" applyFont="1" applyFill="1" applyAlignment="1">
      <alignment vertical="center"/>
    </xf>
    <xf numFmtId="164" fontId="9" fillId="2" borderId="8" xfId="0" applyNumberFormat="1" applyFont="1" applyFill="1" applyBorder="1" applyAlignment="1" applyProtection="1">
      <alignment horizontal="center" vertical="center"/>
      <protection locked="0"/>
    </xf>
    <xf numFmtId="10" fontId="6" fillId="0" borderId="0" xfId="0" applyNumberFormat="1" applyFont="1" applyAlignment="1">
      <alignment vertical="center"/>
    </xf>
    <xf numFmtId="165" fontId="6" fillId="6" borderId="8" xfId="0" applyNumberFormat="1" applyFont="1" applyFill="1" applyBorder="1" applyAlignment="1">
      <alignment horizontal="left" vertical="center"/>
    </xf>
    <xf numFmtId="166" fontId="6" fillId="0" borderId="0" xfId="0" applyNumberFormat="1" applyFont="1" applyAlignment="1">
      <alignment vertical="center"/>
    </xf>
    <xf numFmtId="0" fontId="13" fillId="0" borderId="0" xfId="0" applyFont="1" applyAlignment="1">
      <alignment vertical="center"/>
    </xf>
    <xf numFmtId="164" fontId="1" fillId="0" borderId="0" xfId="0" applyNumberFormat="1" applyFont="1"/>
    <xf numFmtId="164" fontId="9" fillId="7" borderId="8" xfId="0" applyNumberFormat="1" applyFont="1" applyFill="1" applyBorder="1" applyAlignment="1">
      <alignment horizontal="center" vertical="center"/>
    </xf>
    <xf numFmtId="165" fontId="6" fillId="7" borderId="8" xfId="0" applyNumberFormat="1" applyFont="1" applyFill="1" applyBorder="1" applyAlignment="1">
      <alignment horizontal="left" vertical="center"/>
    </xf>
    <xf numFmtId="164" fontId="7" fillId="8" borderId="8" xfId="0" applyNumberFormat="1" applyFont="1" applyFill="1" applyBorder="1" applyAlignment="1">
      <alignment horizontal="center" vertical="center"/>
    </xf>
    <xf numFmtId="165" fontId="3" fillId="8" borderId="8" xfId="0" applyNumberFormat="1" applyFont="1" applyFill="1" applyBorder="1" applyAlignment="1">
      <alignment horizontal="left" vertical="center"/>
    </xf>
    <xf numFmtId="164" fontId="7" fillId="9" borderId="8" xfId="0" applyNumberFormat="1" applyFont="1" applyFill="1" applyBorder="1" applyAlignment="1">
      <alignment horizontal="center" vertical="center"/>
    </xf>
    <xf numFmtId="165" fontId="3" fillId="9" borderId="8" xfId="0" applyNumberFormat="1" applyFont="1" applyFill="1" applyBorder="1" applyAlignment="1">
      <alignment horizontal="left" vertical="center"/>
    </xf>
    <xf numFmtId="164" fontId="9" fillId="0" borderId="5" xfId="0" applyNumberFormat="1" applyFont="1" applyBorder="1" applyAlignment="1">
      <alignment vertical="center"/>
    </xf>
    <xf numFmtId="164" fontId="9" fillId="0" borderId="0" xfId="0" applyNumberFormat="1" applyFont="1" applyAlignment="1">
      <alignment horizontal="left" vertical="center"/>
    </xf>
    <xf numFmtId="165" fontId="6" fillId="0" borderId="1" xfId="0" applyNumberFormat="1" applyFont="1" applyBorder="1" applyAlignment="1">
      <alignment horizontal="left" vertical="center"/>
    </xf>
    <xf numFmtId="164" fontId="7" fillId="10" borderId="8" xfId="0" applyNumberFormat="1" applyFont="1" applyFill="1" applyBorder="1" applyAlignment="1">
      <alignment horizontal="center" vertical="center"/>
    </xf>
    <xf numFmtId="165" fontId="3" fillId="10" borderId="8" xfId="0" applyNumberFormat="1" applyFont="1" applyFill="1" applyBorder="1" applyAlignment="1">
      <alignment horizontal="left" vertical="center"/>
    </xf>
    <xf numFmtId="165" fontId="3" fillId="0" borderId="8" xfId="0" applyNumberFormat="1" applyFont="1" applyBorder="1" applyAlignment="1">
      <alignment horizontal="left" vertical="center"/>
    </xf>
    <xf numFmtId="164" fontId="3" fillId="3" borderId="4" xfId="0" applyNumberFormat="1" applyFont="1" applyFill="1" applyBorder="1" applyAlignment="1">
      <alignment horizontal="center" vertical="center"/>
    </xf>
    <xf numFmtId="171" fontId="7" fillId="3" borderId="12" xfId="0" applyNumberFormat="1" applyFont="1" applyFill="1" applyBorder="1" applyAlignment="1">
      <alignment horizontal="center" vertical="center"/>
    </xf>
    <xf numFmtId="164" fontId="12" fillId="3" borderId="8" xfId="0" applyNumberFormat="1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164" fontId="21" fillId="2" borderId="10" xfId="0" applyNumberFormat="1" applyFont="1" applyFill="1" applyBorder="1" applyAlignment="1">
      <alignment horizontal="center" vertical="center" wrapText="1"/>
    </xf>
    <xf numFmtId="0" fontId="5" fillId="0" borderId="7" xfId="0" applyFont="1" applyBorder="1" applyProtection="1">
      <protection locked="0"/>
    </xf>
    <xf numFmtId="165" fontId="20" fillId="2" borderId="8" xfId="0" applyNumberFormat="1" applyFont="1" applyFill="1" applyBorder="1" applyAlignment="1" applyProtection="1">
      <alignment horizontal="left" vertical="center"/>
      <protection locked="0"/>
    </xf>
    <xf numFmtId="172" fontId="24" fillId="2" borderId="12" xfId="0" applyNumberFormat="1" applyFont="1" applyFill="1" applyBorder="1" applyAlignment="1">
      <alignment horizontal="center" vertical="center"/>
    </xf>
    <xf numFmtId="164" fontId="21" fillId="2" borderId="13" xfId="0" applyNumberFormat="1" applyFont="1" applyFill="1" applyBorder="1" applyAlignment="1">
      <alignment horizontal="center" vertical="center" wrapText="1"/>
    </xf>
    <xf numFmtId="165" fontId="28" fillId="0" borderId="16" xfId="1" applyNumberFormat="1" applyFont="1" applyBorder="1" applyAlignment="1" applyProtection="1">
      <alignment horizontal="left" vertical="center"/>
      <protection locked="0"/>
    </xf>
    <xf numFmtId="164" fontId="29" fillId="8" borderId="6" xfId="0" applyNumberFormat="1" applyFont="1" applyFill="1" applyBorder="1" applyAlignment="1" applyProtection="1">
      <alignment horizontal="center" vertical="center"/>
      <protection locked="0"/>
    </xf>
    <xf numFmtId="164" fontId="21" fillId="3" borderId="12" xfId="0" applyNumberFormat="1" applyFont="1" applyFill="1" applyBorder="1" applyAlignment="1">
      <alignment horizontal="center" vertical="center" wrapText="1"/>
    </xf>
    <xf numFmtId="0" fontId="21" fillId="3" borderId="8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/>
    </xf>
    <xf numFmtId="165" fontId="24" fillId="0" borderId="0" xfId="0" applyNumberFormat="1" applyFont="1" applyAlignment="1">
      <alignment vertical="center"/>
    </xf>
    <xf numFmtId="1" fontId="22" fillId="0" borderId="14" xfId="0" applyNumberFormat="1" applyFont="1" applyBorder="1" applyAlignment="1" applyProtection="1">
      <alignment horizontal="center" vertical="center"/>
      <protection locked="0"/>
    </xf>
    <xf numFmtId="165" fontId="17" fillId="0" borderId="1" xfId="0" applyNumberFormat="1" applyFont="1" applyBorder="1" applyAlignment="1">
      <alignment vertical="center"/>
    </xf>
  </cellXfs>
  <cellStyles count="2">
    <cellStyle name="Normal" xfId="0" builtinId="0"/>
    <cellStyle name="Normal 29" xfId="1" xr:uid="{935430FF-EBE8-4C62-99D7-006534E33AD4}"/>
  </cellStyles>
  <dxfs count="1">
    <dxf>
      <fill>
        <patternFill patternType="solid">
          <fgColor rgb="FFB9CDE5"/>
          <bgColor rgb="FFB9CDE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9525</xdr:colOff>
      <xdr:row>0</xdr:row>
      <xdr:rowOff>9525</xdr:rowOff>
    </xdr:from>
    <xdr:ext cx="1011396" cy="1002506"/>
    <xdr:pic>
      <xdr:nvPicPr>
        <xdr:cNvPr id="2" name="Imagem 1">
          <a:extLst>
            <a:ext uri="{FF2B5EF4-FFF2-40B4-BE49-F238E27FC236}">
              <a16:creationId xmlns:a16="http://schemas.microsoft.com/office/drawing/2014/main" id="{0901F853-EC61-4A22-9AF9-97848F113C3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9525"/>
          <a:ext cx="1011396" cy="1002506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2</xdr:col>
      <xdr:colOff>9525</xdr:colOff>
      <xdr:row>88</xdr:row>
      <xdr:rowOff>0</xdr:rowOff>
    </xdr:from>
    <xdr:ext cx="981075" cy="872172"/>
    <xdr:pic>
      <xdr:nvPicPr>
        <xdr:cNvPr id="3" name="Imagem 2">
          <a:extLst>
            <a:ext uri="{FF2B5EF4-FFF2-40B4-BE49-F238E27FC236}">
              <a16:creationId xmlns:a16="http://schemas.microsoft.com/office/drawing/2014/main" id="{AC0436F2-299A-4959-ACE9-C1E8FCBB1F7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14249400"/>
          <a:ext cx="981075" cy="872172"/>
        </a:xfrm>
        <a:prstGeom prst="rect">
          <a:avLst/>
        </a:prstGeom>
        <a:noFill/>
        <a:ln w="9525">
          <a:noFill/>
        </a:ln>
      </xdr:spPr>
    </xdr:pic>
    <xdr:clientData/>
  </xdr:oneCellAnchor>
  <xdr:oneCellAnchor>
    <xdr:from>
      <xdr:col>2</xdr:col>
      <xdr:colOff>9525</xdr:colOff>
      <xdr:row>188</xdr:row>
      <xdr:rowOff>38100</xdr:rowOff>
    </xdr:from>
    <xdr:ext cx="981075" cy="869156"/>
    <xdr:pic>
      <xdr:nvPicPr>
        <xdr:cNvPr id="4" name="Imagem 5">
          <a:extLst>
            <a:ext uri="{FF2B5EF4-FFF2-40B4-BE49-F238E27FC236}">
              <a16:creationId xmlns:a16="http://schemas.microsoft.com/office/drawing/2014/main" id="{9406B932-B250-4C2C-8057-8212DBE851D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933575" y="30480000"/>
          <a:ext cx="981075" cy="869156"/>
        </a:xfrm>
        <a:prstGeom prst="rect">
          <a:avLst/>
        </a:prstGeom>
        <a:noFill/>
        <a:ln w="9525">
          <a:noFill/>
        </a:ln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CONTAS%20HOSPITAIS%20PROVIS&#211;RIOS/HMR/PRESTA&#199;&#195;O%20DE%20CONTAS/ABRIL/HMR%20-%20COVID/CGM%20-%20PORTAL/HMR%20-%20COVID/13%20PCF/1%203%202%20PCF%20042021%20-%20REV%2007%20editada%20em%2026.05.2021%20COVI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DOS (OCULTAR)"/>
      <sheetName val="CONFERÊNCIA SES x TCE"/>
      <sheetName val="PCF TCE"/>
      <sheetName val="SALDO DE ESTOQUE"/>
      <sheetName val="MEM.CÁLC.FP."/>
      <sheetName val="Turnover"/>
      <sheetName val="RPA"/>
      <sheetName val="TCE - ANEXO II - Preencher"/>
      <sheetName val="TCE - ANEXO II - Enviar TCE"/>
      <sheetName val="TCE - ANEXO II - Publicação"/>
      <sheetName val="TCE - ANEXO III - Preencher"/>
      <sheetName val="TCE - ANEXO III - Enviar TCE"/>
      <sheetName val="TCE - ANEXO III - Publicação"/>
      <sheetName val="TCE - ANEXO IV - Preencher"/>
      <sheetName val="TCE - ANEXO IV - Enviar TCE"/>
      <sheetName val="TCE - ANEXO V - REC. Preencher"/>
      <sheetName val="TCE - ANEXO V -REC- Enviar TCE"/>
      <sheetName val="TCE - ANEXO VI - DR - Enviar"/>
      <sheetName val="TCE - ANEXO VII - CV - Enviar"/>
      <sheetName val="TCE - ANEXO VIII - TA - Enviar"/>
      <sheetName val="RELAÇÃO DESPESA PAGA"/>
    </sheetNames>
    <sheetDataSet>
      <sheetData sheetId="0">
        <row r="3">
          <cell r="B3" t="str">
            <v xml:space="preserve"> 1.4. Benefícios</v>
          </cell>
          <cell r="P3" t="str">
            <v>HMR - Dra. Mercês Pontes Cunha</v>
          </cell>
          <cell r="Q3" t="str">
            <v>Sociedade Pernambucana de Combate ao Cânce</v>
          </cell>
          <cell r="R3">
            <v>10894988000486</v>
          </cell>
          <cell r="S3" t="str">
            <v>Maio/2016</v>
          </cell>
          <cell r="U3" t="str">
            <v>B</v>
          </cell>
          <cell r="AK3" t="str">
            <v>Empréstimos Concedidos para Outras Unidades</v>
          </cell>
          <cell r="AN3">
            <v>2020</v>
          </cell>
        </row>
        <row r="4">
          <cell r="B4" t="str">
            <v xml:space="preserve"> 1.4. Benefícios (Movimentado no estoque)</v>
          </cell>
          <cell r="P4" t="str">
            <v>UPAE- Arruda - Deputado Antônio Luiz Filho</v>
          </cell>
          <cell r="Q4" t="str">
            <v>Sociedade Pernambucana de Combate ao Cânce</v>
          </cell>
          <cell r="R4">
            <v>10894988000567</v>
          </cell>
          <cell r="S4">
            <v>42552</v>
          </cell>
          <cell r="U4" t="str">
            <v>S</v>
          </cell>
          <cell r="Z4" t="str">
            <v>JANEIRO</v>
          </cell>
          <cell r="AA4">
            <v>1</v>
          </cell>
          <cell r="AK4" t="str">
            <v>Pagamento(s) de Empréstimo(s) Recebido(s) de Outra(s) Unidade(s)</v>
          </cell>
          <cell r="AN4">
            <v>2021</v>
          </cell>
        </row>
        <row r="5">
          <cell r="B5" t="str">
            <v xml:space="preserve"> 2.1. Materiais Descartáveis/Materiais de Penso </v>
          </cell>
          <cell r="D5">
            <v>43831</v>
          </cell>
          <cell r="P5" t="str">
            <v>HECPI - AMBULATÓRIO</v>
          </cell>
          <cell r="Q5" t="str">
            <v>Fundação Professor Martiniano Fernades</v>
          </cell>
          <cell r="R5">
            <v>9039744000194</v>
          </cell>
          <cell r="S5" t="str">
            <v>SET/2020</v>
          </cell>
          <cell r="Z5" t="str">
            <v>FEVEREIRO</v>
          </cell>
          <cell r="AA5">
            <v>2</v>
          </cell>
          <cell r="AK5" t="str">
            <v>Transferência Entre Contas</v>
          </cell>
          <cell r="AN5">
            <v>2022</v>
          </cell>
        </row>
        <row r="6">
          <cell r="B6" t="str">
            <v xml:space="preserve"> 2.2. Medicamentos </v>
          </cell>
          <cell r="D6">
            <v>43862</v>
          </cell>
          <cell r="P6" t="str">
            <v>HECPI - COVID</v>
          </cell>
          <cell r="Q6" t="str">
            <v>Fundação Professor Martiniano Fernades</v>
          </cell>
          <cell r="R6">
            <v>9039744000194</v>
          </cell>
          <cell r="S6">
            <v>44256</v>
          </cell>
          <cell r="Z6" t="str">
            <v>MARÇO</v>
          </cell>
          <cell r="AA6">
            <v>3</v>
          </cell>
          <cell r="AK6" t="str">
            <v>Pagamentos Indevidos (Enseja Devolução) - Enviar Nota Explicativa</v>
          </cell>
          <cell r="AN6">
            <v>2023</v>
          </cell>
        </row>
        <row r="7">
          <cell r="B7" t="str">
            <v xml:space="preserve"> 2.3. Dietas Industrializadas </v>
          </cell>
          <cell r="D7">
            <v>43891</v>
          </cell>
          <cell r="Z7" t="str">
            <v>ABRIL</v>
          </cell>
          <cell r="AA7">
            <v>4</v>
          </cell>
          <cell r="AK7" t="str">
            <v>Devolução de Superávit (Contrato Plano de Investimento Autorizado)</v>
          </cell>
          <cell r="AN7">
            <v>2024</v>
          </cell>
        </row>
        <row r="8">
          <cell r="B8" t="str">
            <v xml:space="preserve"> 2.4. Gases Medicinais </v>
          </cell>
          <cell r="D8">
            <v>43922</v>
          </cell>
          <cell r="Z8" t="str">
            <v>MAIO</v>
          </cell>
          <cell r="AA8">
            <v>5</v>
          </cell>
          <cell r="AK8" t="str">
            <v>Devolução de Superávit (Contrato Custeio)</v>
          </cell>
          <cell r="AN8">
            <v>2025</v>
          </cell>
        </row>
        <row r="9">
          <cell r="B9" t="str">
            <v xml:space="preserve"> 2.5. OPME (Orteses, Próteses e Materiais Especiais) </v>
          </cell>
          <cell r="D9">
            <v>43952</v>
          </cell>
          <cell r="Z9" t="str">
            <v>JUNHO</v>
          </cell>
          <cell r="AA9">
            <v>6</v>
          </cell>
          <cell r="AK9" t="str">
            <v>Juros, Multas, Mora</v>
          </cell>
          <cell r="AN9">
            <v>2026</v>
          </cell>
        </row>
        <row r="10">
          <cell r="B10" t="str">
            <v xml:space="preserve"> 2.6. Material de uso odontológico </v>
          </cell>
          <cell r="D10">
            <v>43983</v>
          </cell>
          <cell r="Z10" t="str">
            <v>JULHO</v>
          </cell>
          <cell r="AA10">
            <v>7</v>
          </cell>
          <cell r="AK10" t="str">
            <v>Tributo sobre aplicação financeira (Débito extrato de aplicação financeira)</v>
          </cell>
          <cell r="AN10">
            <v>2027</v>
          </cell>
        </row>
        <row r="11">
          <cell r="B11" t="str">
            <v xml:space="preserve"> 2.7. Material laboratorial </v>
          </cell>
          <cell r="D11">
            <v>44013</v>
          </cell>
          <cell r="Z11" t="str">
            <v>AGOSTO</v>
          </cell>
          <cell r="AA11">
            <v>8</v>
          </cell>
          <cell r="AK11" t="str">
            <v>Processos Judiciais Trabalhistas</v>
          </cell>
          <cell r="AN11">
            <v>2028</v>
          </cell>
        </row>
        <row r="12">
          <cell r="B12" t="str">
            <v xml:space="preserve"> 2.8. Outras Despesas com Insumos Assistenciais </v>
          </cell>
          <cell r="D12">
            <v>44044</v>
          </cell>
          <cell r="Z12" t="str">
            <v>SETEMBRO</v>
          </cell>
          <cell r="AA12">
            <v>9</v>
          </cell>
          <cell r="AK12" t="str">
            <v>Pagamentos Antecipados - Enviar Nota Explicativa</v>
          </cell>
          <cell r="AN12">
            <v>2029</v>
          </cell>
        </row>
        <row r="13">
          <cell r="B13" t="str">
            <v xml:space="preserve"> 3.1. Material de Higienização e Limpeza </v>
          </cell>
          <cell r="D13">
            <v>44075</v>
          </cell>
          <cell r="Z13" t="str">
            <v>OUTUBRO</v>
          </cell>
          <cell r="AA13">
            <v>10</v>
          </cell>
          <cell r="AK13" t="str">
            <v>Débito Bloqueio Judicial</v>
          </cell>
          <cell r="AN13">
            <v>2030</v>
          </cell>
        </row>
        <row r="14">
          <cell r="B14" t="str">
            <v xml:space="preserve"> 3.2. Material/Gêneros Alimentícios </v>
          </cell>
          <cell r="D14">
            <v>44105</v>
          </cell>
          <cell r="Z14" t="str">
            <v>NOVEMBRO</v>
          </cell>
          <cell r="AA14" t="str">
            <v>11 - LC 425/20</v>
          </cell>
          <cell r="AK14" t="str">
            <v>Outros Débitos (enviar nota explicativa)</v>
          </cell>
        </row>
        <row r="15">
          <cell r="B15" t="str">
            <v xml:space="preserve"> 3.3. Material Expediente </v>
          </cell>
          <cell r="D15">
            <v>44136</v>
          </cell>
          <cell r="Z15" t="str">
            <v>DEZEMBRO</v>
          </cell>
          <cell r="AA15" t="str">
            <v>TAC</v>
          </cell>
          <cell r="AK15" t="str">
            <v>Impostos (Fgts / Inss / IR / PIS)</v>
          </cell>
        </row>
        <row r="16">
          <cell r="B16" t="str">
            <v xml:space="preserve"> 3.4. Combustível </v>
          </cell>
          <cell r="D16">
            <v>44166</v>
          </cell>
          <cell r="AK16" t="str">
            <v>Folha de Pagamento</v>
          </cell>
        </row>
        <row r="17">
          <cell r="B17" t="str">
            <v xml:space="preserve">3.5. GLP </v>
          </cell>
          <cell r="D17">
            <v>44197</v>
          </cell>
          <cell r="AK17" t="str">
            <v>Aplicações Financeiras</v>
          </cell>
        </row>
        <row r="18">
          <cell r="B18" t="str">
            <v xml:space="preserve">3.6.1. Manutenção de Bem Imóvel </v>
          </cell>
          <cell r="D18">
            <v>44228</v>
          </cell>
          <cell r="AK18" t="str">
            <v>Transferências Entre Contas (Aplicação Financeira)</v>
          </cell>
        </row>
        <row r="19">
          <cell r="B19" t="str">
            <v xml:space="preserve">3.6.2.1. Suprimentos de Informática </v>
          </cell>
          <cell r="D19">
            <v>44256</v>
          </cell>
          <cell r="AK19" t="str">
            <v>Ajustes para correção de Saldo de Conta Corrente (Competências Anteriores)</v>
          </cell>
        </row>
        <row r="20">
          <cell r="B20" t="str">
            <v xml:space="preserve">3.6.2.2.1. Lubrificantes Veiculares </v>
          </cell>
          <cell r="D20">
            <v>44287</v>
          </cell>
          <cell r="AK20" t="str">
            <v>Ajustes para correção de Saldo de Aplicação Financeira (Competências Anteriores)</v>
          </cell>
        </row>
        <row r="21">
          <cell r="B21" t="str">
            <v xml:space="preserve">3.6.2.2.2. Outros Materiais de Manutenção de Veículos </v>
          </cell>
          <cell r="D21">
            <v>44317</v>
          </cell>
          <cell r="AK21" t="str">
            <v>Saque (Fundo Fixo)</v>
          </cell>
        </row>
        <row r="22">
          <cell r="B22" t="str">
            <v xml:space="preserve">3.6.2.3. Equipamento Médico-Hospitalar </v>
          </cell>
          <cell r="D22">
            <v>44348</v>
          </cell>
          <cell r="AK22" t="str">
            <v xml:space="preserve"> 1.4. Benefícios</v>
          </cell>
        </row>
        <row r="23">
          <cell r="B23" t="str">
            <v xml:space="preserve">3.6.2.4. Outros Materiais de Manutenção de Bem Móvel </v>
          </cell>
          <cell r="D23">
            <v>44378</v>
          </cell>
          <cell r="AK23" t="str">
            <v xml:space="preserve"> 2.1. Materiais Descartáveis/Materiais de Penso </v>
          </cell>
        </row>
        <row r="24">
          <cell r="B24" t="str">
            <v xml:space="preserve">3.7. Tecidos, Fardamentos e EPI </v>
          </cell>
          <cell r="D24">
            <v>44409</v>
          </cell>
          <cell r="AK24" t="str">
            <v xml:space="preserve"> 2.2. Medicamentos </v>
          </cell>
        </row>
        <row r="25">
          <cell r="B25" t="str">
            <v xml:space="preserve">3.8. Outras Despesas com Materiais Diversos </v>
          </cell>
          <cell r="D25">
            <v>44440</v>
          </cell>
          <cell r="AK25" t="str">
            <v xml:space="preserve"> 2.3. Dietas Industrializadas </v>
          </cell>
        </row>
        <row r="26">
          <cell r="B26" t="str">
            <v>4.1. Seguros (Imóvel e veículos)</v>
          </cell>
          <cell r="D26">
            <v>44470</v>
          </cell>
          <cell r="AK26" t="str">
            <v xml:space="preserve"> 2.4. Gases Medicinais </v>
          </cell>
        </row>
        <row r="27">
          <cell r="B27" t="str">
            <v>4.2.1. Taxas</v>
          </cell>
          <cell r="D27">
            <v>44501</v>
          </cell>
          <cell r="AK27" t="str">
            <v xml:space="preserve"> 2.5. OPME (Orteses, Próteses e Materiais Especiais) </v>
          </cell>
        </row>
        <row r="28">
          <cell r="B28" t="str">
            <v>4.2.2. Contribuições</v>
          </cell>
          <cell r="D28">
            <v>44531</v>
          </cell>
          <cell r="AK28" t="str">
            <v xml:space="preserve"> 2.6. Material de uso odontológico </v>
          </cell>
        </row>
        <row r="29">
          <cell r="B29" t="str">
            <v>4.3.1. Taxa de Manutenção de Conta</v>
          </cell>
          <cell r="D29">
            <v>44562</v>
          </cell>
          <cell r="AK29" t="str">
            <v xml:space="preserve"> 2.7. Material laboratorial </v>
          </cell>
        </row>
        <row r="30">
          <cell r="B30" t="str">
            <v>4.3.2. Tarifas</v>
          </cell>
          <cell r="D30">
            <v>44593</v>
          </cell>
          <cell r="AK30" t="str">
            <v xml:space="preserve"> 2.8. Outras Despesas com Insumos Assistenciais </v>
          </cell>
        </row>
        <row r="31">
          <cell r="B31" t="str">
            <v>5.1.1. Telefonia Móvel</v>
          </cell>
          <cell r="D31">
            <v>44621</v>
          </cell>
          <cell r="AK31" t="str">
            <v xml:space="preserve"> 3.1. Material de Higienização e Limpeza </v>
          </cell>
        </row>
        <row r="32">
          <cell r="B32" t="str">
            <v>5.1.2. Telefonia Fixa/Internet</v>
          </cell>
          <cell r="D32">
            <v>44652</v>
          </cell>
          <cell r="AK32" t="str">
            <v xml:space="preserve"> 3.2. Material/Gêneros Alimentícios </v>
          </cell>
        </row>
        <row r="33">
          <cell r="B33" t="str">
            <v>5.2. Água</v>
          </cell>
          <cell r="D33">
            <v>44682</v>
          </cell>
          <cell r="AK33" t="str">
            <v xml:space="preserve"> 3.3. Material Expediente </v>
          </cell>
        </row>
        <row r="34">
          <cell r="B34" t="str">
            <v>5.3. Energia Elétrica</v>
          </cell>
          <cell r="D34">
            <v>44713</v>
          </cell>
          <cell r="AK34" t="str">
            <v xml:space="preserve"> 3.4. Combustível </v>
          </cell>
        </row>
        <row r="35">
          <cell r="B35" t="str">
            <v>5.4.1. Locação de Imóvel (Pessoa Física)</v>
          </cell>
          <cell r="D35">
            <v>44743</v>
          </cell>
          <cell r="AK35" t="str">
            <v xml:space="preserve">3.5. GLP </v>
          </cell>
        </row>
        <row r="36">
          <cell r="B36" t="str">
            <v>5.4.2. Locação de Imóvel (Pessoa Jurídica)</v>
          </cell>
          <cell r="D36">
            <v>44774</v>
          </cell>
          <cell r="AK36" t="str">
            <v xml:space="preserve">3.6.1. Manutenção de Bem Imóvel </v>
          </cell>
        </row>
        <row r="37">
          <cell r="B37" t="str">
            <v>5.4.3. Locação de Máquinas e Equipamentos (Pessoa Jurídica)</v>
          </cell>
          <cell r="D37">
            <v>44805</v>
          </cell>
          <cell r="AK37" t="str">
            <v xml:space="preserve">3.6.2.1. Suprimentos de Informática </v>
          </cell>
        </row>
        <row r="38">
          <cell r="B38" t="str">
            <v>5.4.4. Locação de Equipamentos Médico-Hospitalares (Pessoa Jurídica)</v>
          </cell>
          <cell r="D38">
            <v>44835</v>
          </cell>
          <cell r="AK38" t="str">
            <v xml:space="preserve">3.6.2.2.1. Lubrificantes Veiculares </v>
          </cell>
        </row>
        <row r="39">
          <cell r="B39" t="str">
            <v>5.4.5. Locação de Veículos Automotores (Pessoa Jurídica) (Exceto Ambulância)</v>
          </cell>
          <cell r="D39">
            <v>44866</v>
          </cell>
          <cell r="AK39" t="str">
            <v xml:space="preserve">3.6.2.2.2. Outros Materiais de Manutenção de Veículos </v>
          </cell>
        </row>
        <row r="40">
          <cell r="B40" t="str">
            <v>5.5. Serviço Gráficos, de Encadernação e de Emolduração</v>
          </cell>
          <cell r="D40">
            <v>44896</v>
          </cell>
          <cell r="AK40" t="str">
            <v xml:space="preserve">3.6.2.3. Equipamento Médico-Hospitalar </v>
          </cell>
        </row>
        <row r="41">
          <cell r="B41" t="str">
            <v>5.6. Serviços Judiciais e Cartoriais</v>
          </cell>
          <cell r="D41">
            <v>44927</v>
          </cell>
          <cell r="AK41" t="str">
            <v xml:space="preserve">3.6.2.4. Outros Materiais de Manutenção de Bem Móvel </v>
          </cell>
        </row>
        <row r="42">
          <cell r="B42" t="str">
            <v>5.7.1. Outras Despesas Gerais (Pessoa Física)</v>
          </cell>
          <cell r="D42">
            <v>44958</v>
          </cell>
          <cell r="AK42" t="str">
            <v xml:space="preserve">3.7. Tecidos, Fardamentos e EPI </v>
          </cell>
        </row>
        <row r="43">
          <cell r="B43" t="str">
            <v>5.7.2. Outras Despesas Gerais (Pessoa Juridica)</v>
          </cell>
          <cell r="D43">
            <v>44986</v>
          </cell>
          <cell r="AK43" t="str">
            <v xml:space="preserve">3.8. Outras Despesas com Materiais Diversos </v>
          </cell>
        </row>
        <row r="44">
          <cell r="B44" t="str">
            <v>6.1.1.1. Médicos</v>
          </cell>
          <cell r="D44">
            <v>45017</v>
          </cell>
          <cell r="AK44" t="str">
            <v>4.1. Seguros (Imóvel e veículos)</v>
          </cell>
        </row>
        <row r="45">
          <cell r="B45" t="str">
            <v>6.1.1.2. Outros profissionais de saúde</v>
          </cell>
          <cell r="D45">
            <v>45047</v>
          </cell>
          <cell r="AK45" t="str">
            <v>4.2.1. Taxas</v>
          </cell>
        </row>
        <row r="46">
          <cell r="B46" t="str">
            <v>6.1.1.3. Laboratório</v>
          </cell>
          <cell r="D46">
            <v>45078</v>
          </cell>
          <cell r="AK46" t="str">
            <v>4.2.2. Contribuições</v>
          </cell>
        </row>
        <row r="47">
          <cell r="B47" t="str">
            <v>6.1.1.4. Alimentação/Dietas</v>
          </cell>
          <cell r="D47">
            <v>45108</v>
          </cell>
          <cell r="AK47" t="str">
            <v>4.3.1. Taxa de Manutenção de Conta</v>
          </cell>
        </row>
        <row r="48">
          <cell r="B48" t="str">
            <v>6.1.1.5. Locação de Ambulâncias</v>
          </cell>
          <cell r="D48">
            <v>45139</v>
          </cell>
          <cell r="AK48" t="str">
            <v>4.3.2. Tarifas</v>
          </cell>
        </row>
        <row r="49">
          <cell r="B49" t="str">
            <v>6.1.1.6. Outras Pessoas Jurídicas</v>
          </cell>
          <cell r="D49">
            <v>45170</v>
          </cell>
          <cell r="AK49" t="str">
            <v>5.1.1. Telefonia Móvel</v>
          </cell>
        </row>
        <row r="50">
          <cell r="B50" t="str">
            <v>6.1.2.1. Médicos</v>
          </cell>
          <cell r="D50">
            <v>45200</v>
          </cell>
          <cell r="AK50" t="str">
            <v>5.1.2. Telefonia Fixa/Internet</v>
          </cell>
        </row>
        <row r="51">
          <cell r="B51" t="str">
            <v>6.1.2.2. Outros profissionais de saúde</v>
          </cell>
          <cell r="D51">
            <v>45231</v>
          </cell>
          <cell r="AK51" t="str">
            <v>5.2. Água</v>
          </cell>
        </row>
        <row r="52">
          <cell r="B52" t="str">
            <v>6.1.2.3. Farmacêutico</v>
          </cell>
          <cell r="D52">
            <v>45261</v>
          </cell>
          <cell r="AK52" t="str">
            <v>5.3. Energia Elétrica</v>
          </cell>
        </row>
        <row r="53">
          <cell r="B53" t="str">
            <v>6.1.3.1. Médicos</v>
          </cell>
          <cell r="D53">
            <v>45292</v>
          </cell>
          <cell r="AK53" t="str">
            <v>5.4.1. Locação de Imóvel (Pessoa Física)</v>
          </cell>
        </row>
        <row r="54">
          <cell r="B54" t="str">
            <v>6.1.3.2. Outros profissionais de saúde</v>
          </cell>
          <cell r="D54">
            <v>45323</v>
          </cell>
          <cell r="AK54" t="str">
            <v>5.4.2. Locação de Imóvel (Pessoa Jurídica)</v>
          </cell>
        </row>
        <row r="55">
          <cell r="B55" t="str">
            <v>6.2.1. Pessoa Jurídica</v>
          </cell>
          <cell r="D55">
            <v>45352</v>
          </cell>
          <cell r="AK55" t="str">
            <v>5.4.3. Locação de Máquinas e Equipamentos (Pessoa Jurídica)</v>
          </cell>
        </row>
        <row r="56">
          <cell r="B56" t="str">
            <v>6.2.2. Pessoa Física</v>
          </cell>
          <cell r="D56">
            <v>45383</v>
          </cell>
          <cell r="AK56" t="str">
            <v>5.4.4. Locação de Equipamentos Médico-Hospitalares (Pessoa Jurídica)</v>
          </cell>
        </row>
        <row r="57">
          <cell r="B57" t="str">
            <v>6.2.3. Cooperativas</v>
          </cell>
          <cell r="D57">
            <v>45413</v>
          </cell>
          <cell r="P57" t="str">
            <v xml:space="preserve">IMIP HOSPITALAR - FUNDAÇÃO PROF. MARTINIANO FERNANDES </v>
          </cell>
          <cell r="AK57" t="str">
            <v>5.4.5. Locação de Veículos Automotores (Pessoa Jurídica) (Exceto Ambulância)</v>
          </cell>
        </row>
        <row r="58">
          <cell r="B58" t="str">
            <v>6.3.1.1.1. Lavanderia</v>
          </cell>
          <cell r="D58">
            <v>45444</v>
          </cell>
          <cell r="P58" t="str">
            <v>HCP - HOSPITAL DO CÂNCER DE PERNAMBUCO</v>
          </cell>
          <cell r="AK58" t="str">
            <v>5.5. Serviço Gráficos, de Encadernação e de Emolduração</v>
          </cell>
        </row>
        <row r="59">
          <cell r="B59" t="str">
            <v>6.3.1.1.2.Serviços de Cozinha e Copeira</v>
          </cell>
          <cell r="D59">
            <v>45474</v>
          </cell>
          <cell r="AK59" t="str">
            <v>5.6. Serviços Judiciais e Cartoriais</v>
          </cell>
        </row>
        <row r="60">
          <cell r="B60" t="str">
            <v>6.3.1.1.3. Outros Serviços Domésticos</v>
          </cell>
          <cell r="D60">
            <v>45505</v>
          </cell>
          <cell r="AK60" t="str">
            <v>5.7.1. Outras Despesas Gerais (Pessoa Física)</v>
          </cell>
        </row>
        <row r="61">
          <cell r="B61" t="str">
            <v>6.3.1.2. Coleta de Lixo Hospitalar</v>
          </cell>
          <cell r="D61">
            <v>45536</v>
          </cell>
          <cell r="AK61" t="str">
            <v>5.7.2. Outras Despesas Gerais (Pessoa Juridica)</v>
          </cell>
        </row>
        <row r="62">
          <cell r="B62" t="str">
            <v>6.3.1.3. Manutenção/Aluguel/Uso de Sistemas ou Softwares</v>
          </cell>
          <cell r="D62">
            <v>45566</v>
          </cell>
          <cell r="AK62" t="str">
            <v>6.1.1.1. Médicos</v>
          </cell>
        </row>
        <row r="63">
          <cell r="B63" t="str">
            <v>6.3.1.4. Vigilância</v>
          </cell>
          <cell r="D63">
            <v>45597</v>
          </cell>
          <cell r="AK63" t="str">
            <v>6.1.1.2. Outros profissionais de saúde</v>
          </cell>
        </row>
        <row r="64">
          <cell r="B64" t="str">
            <v>6.3.1.5. Consultorias e Treinamentos</v>
          </cell>
          <cell r="D64">
            <v>45627</v>
          </cell>
          <cell r="AK64" t="str">
            <v>6.1.1.3. Laboratório</v>
          </cell>
        </row>
        <row r="65">
          <cell r="B65" t="str">
            <v>6.3.1.6. Serviços Técnicos Profissionais</v>
          </cell>
          <cell r="D65">
            <v>45658</v>
          </cell>
          <cell r="AK65" t="str">
            <v>6.1.1.4. Alimentação/Dietas</v>
          </cell>
        </row>
        <row r="66">
          <cell r="B66" t="str">
            <v>6.3.1.7. Dedetização</v>
          </cell>
          <cell r="D66">
            <v>45689</v>
          </cell>
          <cell r="AK66" t="str">
            <v>6.1.1.5. Locação de Ambulâncias</v>
          </cell>
        </row>
        <row r="67">
          <cell r="B67" t="str">
            <v>6.3.1.8. Limpeza</v>
          </cell>
          <cell r="D67">
            <v>45717</v>
          </cell>
          <cell r="AK67" t="str">
            <v>6.1.1.6. Outras Pessoas Jurídicas</v>
          </cell>
        </row>
        <row r="68">
          <cell r="B68" t="str">
            <v>6.3.1.9. Outras Pessoas Jurídicas</v>
          </cell>
          <cell r="D68">
            <v>45748</v>
          </cell>
          <cell r="AK68" t="str">
            <v>6.1.2.1. Médicos</v>
          </cell>
        </row>
        <row r="69">
          <cell r="B69" t="str">
            <v>6.3.2.1. Técnico Profissional (Nível Superior)</v>
          </cell>
          <cell r="D69">
            <v>45778</v>
          </cell>
          <cell r="AK69" t="str">
            <v>6.1.2.2. Outros profissionais de saúde</v>
          </cell>
        </row>
        <row r="70">
          <cell r="B70" t="str">
            <v>6.3.2.2. Apoio Administrativo, Técnico e Operacional</v>
          </cell>
          <cell r="D70">
            <v>45809</v>
          </cell>
          <cell r="AK70" t="str">
            <v>6.1.2.3. Farmacêutico</v>
          </cell>
        </row>
        <row r="71">
          <cell r="B71" t="str">
            <v>6.3.2.3. Outros Serviços</v>
          </cell>
          <cell r="D71">
            <v>45839</v>
          </cell>
          <cell r="AK71" t="str">
            <v>6.1.3.1. Médicos</v>
          </cell>
        </row>
        <row r="72">
          <cell r="B72" t="str">
            <v>7.1.1.1. Equipamentos Médico-Hospitalar</v>
          </cell>
          <cell r="D72">
            <v>45870</v>
          </cell>
          <cell r="AK72" t="str">
            <v>6.1.3.2. Outros profissionais de saúde</v>
          </cell>
        </row>
        <row r="73">
          <cell r="B73" t="str">
            <v>7.1.1.2. Equipamentos de Informática</v>
          </cell>
          <cell r="D73">
            <v>45901</v>
          </cell>
          <cell r="AK73" t="str">
            <v>6.2.1. Pessoa Jurídica</v>
          </cell>
        </row>
        <row r="74">
          <cell r="B74" t="str">
            <v>7.1.1.3. Outros Reparos e Manutenção de Equipamentos</v>
          </cell>
          <cell r="D74">
            <v>45931</v>
          </cell>
          <cell r="AK74" t="str">
            <v>6.2.2. Pessoa Física</v>
          </cell>
        </row>
        <row r="75">
          <cell r="B75" t="str">
            <v>7.1.2. Reparo e Manutenção de Bens Móveis de Outras Naturezas</v>
          </cell>
          <cell r="D75">
            <v>45962</v>
          </cell>
          <cell r="AK75" t="str">
            <v>6.2.3. Cooperativas</v>
          </cell>
        </row>
        <row r="76">
          <cell r="B76" t="str">
            <v>7.1.3. Reparo e Manutenção de Bens Imóveis</v>
          </cell>
          <cell r="D76">
            <v>45992</v>
          </cell>
          <cell r="AK76" t="str">
            <v>6.3.1.1.1. Lavanderia</v>
          </cell>
        </row>
        <row r="77">
          <cell r="B77" t="str">
            <v>7.2.1.1. Equipamentos Médico-Hospitalar</v>
          </cell>
          <cell r="AK77" t="str">
            <v>6.3.1.1.2.Serviços de Cozinha e Copeira</v>
          </cell>
        </row>
        <row r="78">
          <cell r="B78" t="str">
            <v>7.2.1.2. Equipamentos de Informática</v>
          </cell>
          <cell r="AK78" t="str">
            <v>6.3.1.1.3. Outros Serviços Domésticos</v>
          </cell>
        </row>
        <row r="79">
          <cell r="B79" t="str">
            <v>7.2.1.3. Engenharia Clínica</v>
          </cell>
          <cell r="AK79" t="str">
            <v>6.3.1.2. Coleta de Lixo Hospitalar</v>
          </cell>
        </row>
        <row r="80">
          <cell r="B80" t="str">
            <v>7.2.1.4. Outros Reparos e Manutenção de Máquinas e Equipamentos</v>
          </cell>
          <cell r="AK80" t="str">
            <v>6.3.1.3. Manutenção/Aluguel/Uso de Sistemas ou Softwares</v>
          </cell>
        </row>
        <row r="81">
          <cell r="B81" t="str">
            <v>7.2.2. Reparo e Manutenção de Bens Imóveis</v>
          </cell>
          <cell r="AK81" t="str">
            <v>6.3.1.4. Vigilância</v>
          </cell>
        </row>
        <row r="82">
          <cell r="B82" t="str">
            <v>7.2.3. Reparo e Manutenção de Veículos</v>
          </cell>
          <cell r="AK82" t="str">
            <v>6.3.1.5. Consultorias e Treinamentos</v>
          </cell>
        </row>
        <row r="83">
          <cell r="B83" t="str">
            <v>7.2.4. Reparo e Manutenção de Bens Móveis de Outras Naturezas</v>
          </cell>
          <cell r="AK83" t="str">
            <v>6.3.1.6. Serviços Técnicos Profissionais</v>
          </cell>
        </row>
        <row r="84">
          <cell r="B84" t="str">
            <v>8.1. Equipamentos</v>
          </cell>
          <cell r="AK84" t="str">
            <v>6.3.1.7. Dedetização</v>
          </cell>
        </row>
        <row r="85">
          <cell r="B85" t="str">
            <v>8.2. Móveis e Utensílios</v>
          </cell>
          <cell r="AK85" t="str">
            <v>6.3.1.8. Limpeza</v>
          </cell>
        </row>
        <row r="86">
          <cell r="B86" t="str">
            <v>8.3. Obras e Construções</v>
          </cell>
          <cell r="AK86" t="str">
            <v>6.3.1.9. Outras Pessoas Jurídicas</v>
          </cell>
        </row>
        <row r="87">
          <cell r="B87" t="str">
            <v>8.4. Outras despesas Investimentos</v>
          </cell>
          <cell r="AK87" t="str">
            <v>6.3.2.1. Técnico Profissional (Nível Superior)</v>
          </cell>
        </row>
        <row r="88">
          <cell r="B88" t="str">
            <v>9.1 EQUIPAMENTOS</v>
          </cell>
          <cell r="AK88" t="str">
            <v>6.3.2.2. Apoio Administrativo, Técnico e Operacional</v>
          </cell>
        </row>
        <row r="89">
          <cell r="B89" t="str">
            <v>9.2 MÓVEIS E UTENSÍLIOS</v>
          </cell>
          <cell r="AK89" t="str">
            <v>6.3.2.3. Outros Serviços</v>
          </cell>
        </row>
        <row r="90">
          <cell r="B90" t="str">
            <v>9.3 OBRAS E CONSTRUÇÕES</v>
          </cell>
          <cell r="AK90" t="str">
            <v>7.1.1.1. Equipamentos Médico-Hospitalar</v>
          </cell>
        </row>
        <row r="91">
          <cell r="B91" t="str">
            <v>9.4 VEÍCULOS</v>
          </cell>
          <cell r="AK91" t="str">
            <v>7.1.1.2. Equipamentos de Informática</v>
          </cell>
        </row>
        <row r="92">
          <cell r="B92" t="str">
            <v>9.5 OUTRAS DESPESAS COM INVESTIMENTOS</v>
          </cell>
          <cell r="AK92" t="str">
            <v>7.1.1.3. Outros Reparos e Manutenção de Equipamentos</v>
          </cell>
        </row>
        <row r="93">
          <cell r="B93" t="str">
            <v>10. Despesas com Ensino e Pesquisa</v>
          </cell>
          <cell r="AK93" t="str">
            <v>7.1.2. Reparo e Manutenção de Bens Móveis de Outras Naturezas</v>
          </cell>
        </row>
        <row r="94">
          <cell r="B94" t="str">
            <v>11. Despesa(s) de Competência(s) Anterior(es)</v>
          </cell>
          <cell r="AK94" t="str">
            <v>7.1.3. Reparo e Manutenção de Bens Imóveis</v>
          </cell>
        </row>
        <row r="95">
          <cell r="B95" t="str">
            <v>11.2.1. Materiais Descartáveis/Materiais de Penso</v>
          </cell>
          <cell r="AK95" t="str">
            <v>7.2.1.1. Equipamentos Médico-Hospitalar</v>
          </cell>
        </row>
        <row r="96">
          <cell r="B96" t="str">
            <v>11.2.2. Medicamentos</v>
          </cell>
          <cell r="AK96" t="str">
            <v>7.2.1.2. Equipamentos de Informática</v>
          </cell>
        </row>
        <row r="97">
          <cell r="B97" t="str">
            <v>11.2.3. Dietas Industrializadas</v>
          </cell>
          <cell r="AK97" t="str">
            <v>7.2.1.3. Engenharia Clínica</v>
          </cell>
        </row>
        <row r="98">
          <cell r="B98" t="str">
            <v>11.2.4. Gases Medicinais</v>
          </cell>
          <cell r="AK98" t="str">
            <v>7.2.1.4. Outros Reparos e Manutenção de Máquinas e Equipamentos</v>
          </cell>
        </row>
        <row r="99">
          <cell r="B99" t="str">
            <v>11.2.5. OPME (Orteses, Próteses e Materiais Especiais)</v>
          </cell>
          <cell r="AK99" t="str">
            <v>7.2.2. Reparo e Manutenção de Bens Imóveis</v>
          </cell>
        </row>
        <row r="100">
          <cell r="B100" t="str">
            <v>11.2.6. Material de uso odontológico</v>
          </cell>
          <cell r="AK100" t="str">
            <v>7.2.3. Reparo e Manutenção de Veículos</v>
          </cell>
        </row>
        <row r="101">
          <cell r="B101" t="str">
            <v>11.2.7. Material laboratorial</v>
          </cell>
          <cell r="AK101" t="str">
            <v>7.2.4. Reparo e Manutenção de Bens Móveis de Outras Naturezas</v>
          </cell>
        </row>
        <row r="102">
          <cell r="B102" t="str">
            <v>11.2.8. Outras Despesas com Insumos Assistenciais</v>
          </cell>
          <cell r="AK102" t="str">
            <v>8.1. Equipamentos</v>
          </cell>
        </row>
        <row r="103">
          <cell r="B103" t="str">
            <v>11.3.1. Material de Higienização e Limpeza</v>
          </cell>
          <cell r="AK103" t="str">
            <v>8.2. Móveis e Utensílios</v>
          </cell>
        </row>
        <row r="104">
          <cell r="B104" t="str">
            <v>11.3.2. Material/Gêneros Alimentícios</v>
          </cell>
          <cell r="AK104" t="str">
            <v>8.3. Obras e Construções</v>
          </cell>
        </row>
        <row r="105">
          <cell r="B105" t="str">
            <v>11.3.3. Material Expediente</v>
          </cell>
          <cell r="AK105" t="str">
            <v>8.4. Outras despesas Investimentos</v>
          </cell>
        </row>
        <row r="106">
          <cell r="B106" t="str">
            <v>11.3.4. Combustível</v>
          </cell>
          <cell r="AK106" t="str">
            <v>9.1 EQUIPAMENTOS</v>
          </cell>
        </row>
        <row r="107">
          <cell r="B107" t="str">
            <v>11.3.5. GLP</v>
          </cell>
          <cell r="AK107" t="str">
            <v>9.2 MÓVEIS E UTENSÍLIOS</v>
          </cell>
        </row>
        <row r="108">
          <cell r="B108" t="str">
            <v>11.3.6.1. Manurtenção de Bem Imóvel</v>
          </cell>
          <cell r="AK108" t="str">
            <v>9.3 OBRAS E CONSTRUÇÕES</v>
          </cell>
        </row>
        <row r="109">
          <cell r="B109" t="str">
            <v>11.3.6.2.1. Equipamentos de Informática</v>
          </cell>
          <cell r="AK109" t="str">
            <v>9.4 VEÍCULOS</v>
          </cell>
        </row>
        <row r="110">
          <cell r="B110" t="str">
            <v>11.3.6.2.2.1. Lubrificantes Veiculares</v>
          </cell>
          <cell r="AK110" t="str">
            <v>9.5 OUTRAS DESPESAS COM INVESTIMENTOS</v>
          </cell>
        </row>
        <row r="111">
          <cell r="B111" t="str">
            <v>11.3.6.2.2.2. Outros Materiais de Manutenção de Veículos</v>
          </cell>
          <cell r="AK111" t="str">
            <v>10. Despesas com Ensino e Pesquisa</v>
          </cell>
        </row>
        <row r="112">
          <cell r="B112" t="str">
            <v>11.3.6.2.3. Equipamento Médico-Hospitalar</v>
          </cell>
          <cell r="AK112" t="str">
            <v>11. Despesa(s) de Competência(s) Anterior(es)</v>
          </cell>
        </row>
        <row r="113">
          <cell r="B113" t="str">
            <v>11.3.6.2.4. Outros materiais de Manutenção de Bem Móvel</v>
          </cell>
          <cell r="AK113" t="str">
            <v>11.2.1. Materiais Descartáveis/Materiais de Penso</v>
          </cell>
        </row>
        <row r="114">
          <cell r="B114" t="str">
            <v>11.3.7. Tecidos, Fardamentos e EPI</v>
          </cell>
          <cell r="AK114" t="str">
            <v>11.2.2. Medicamentos</v>
          </cell>
        </row>
        <row r="115">
          <cell r="B115" t="str">
            <v>11.3.8. Outras Despesas com Materiais Diversos</v>
          </cell>
          <cell r="AK115" t="str">
            <v>11.2.3. Dietas Industrializadas</v>
          </cell>
        </row>
        <row r="116">
          <cell r="B116" t="str">
            <v>11.4.1. Seguros (Imóvel e veículos)</v>
          </cell>
          <cell r="AK116" t="str">
            <v>11.2.4. Gases Medicinais</v>
          </cell>
        </row>
        <row r="117">
          <cell r="B117" t="str">
            <v>11.4.2.1. Taxas</v>
          </cell>
          <cell r="AK117" t="str">
            <v>11.2.5. OPME (Orteses, Próteses e Materiais Especiais)</v>
          </cell>
        </row>
        <row r="118">
          <cell r="B118" t="str">
            <v>11.4.2.2. Contribuições</v>
          </cell>
          <cell r="AK118" t="str">
            <v>11.2.6. Material de uso odontológico</v>
          </cell>
        </row>
        <row r="119">
          <cell r="B119" t="str">
            <v>11.4.3.1. Taxa de Manutenção de Conta</v>
          </cell>
          <cell r="AK119" t="str">
            <v>11.2.7. Material laboratorial</v>
          </cell>
        </row>
        <row r="120">
          <cell r="B120" t="str">
            <v>11.4.3.2. Tarifas</v>
          </cell>
          <cell r="AK120" t="str">
            <v>11.2.8. Outras Despesas com Insumos Assistenciais</v>
          </cell>
        </row>
        <row r="121">
          <cell r="B121" t="str">
            <v>11.5.1.1. Telefonia Móvel</v>
          </cell>
          <cell r="AK121" t="str">
            <v>11.3.1. Material de Higienização e Limpeza</v>
          </cell>
        </row>
        <row r="122">
          <cell r="B122" t="str">
            <v>11.5.1.2. Telefonia Fixa/Internet</v>
          </cell>
          <cell r="AK122" t="str">
            <v>11.3.2. Material/Gêneros Alimentícios</v>
          </cell>
        </row>
        <row r="123">
          <cell r="B123" t="str">
            <v>11.5.2. Água</v>
          </cell>
          <cell r="AK123" t="str">
            <v>11.3.3. Material Expediente</v>
          </cell>
        </row>
        <row r="124">
          <cell r="B124" t="str">
            <v>11.5.3. Energia Elétrica</v>
          </cell>
          <cell r="AK124" t="str">
            <v>11.3.4. Combustível</v>
          </cell>
        </row>
        <row r="125">
          <cell r="B125" t="str">
            <v>11.5.4.1. Locação de Imóvel (Pessoa Física)</v>
          </cell>
          <cell r="AK125" t="str">
            <v>11.3.5. GLP</v>
          </cell>
        </row>
        <row r="126">
          <cell r="B126" t="str">
            <v>11.5.4.2. Locação de Imóvel (Pessoa Jurídica)</v>
          </cell>
          <cell r="AK126" t="str">
            <v>11.3.6.1. Manurtenção de Bem Imóvel</v>
          </cell>
        </row>
        <row r="127">
          <cell r="B127" t="str">
            <v>11.5.4.3. Locação de Máquinas e Equipamentos (Pessoa Jurídica)</v>
          </cell>
          <cell r="AK127" t="str">
            <v>11.3.6.2.1. Equipamentos de Informática</v>
          </cell>
        </row>
        <row r="128">
          <cell r="B128" t="str">
            <v>11.5.4.4. Locação de Equipamentos Médico-Hospitalares (Pessoa Jurídica)</v>
          </cell>
          <cell r="AK128" t="str">
            <v>11.3.6.2.2.1. Lubrificantes Veiculares</v>
          </cell>
        </row>
        <row r="129">
          <cell r="B129" t="str">
            <v>11.5.4.5. Locação de Veículos Automotores (Pessoa Jurídica) (Exceto Ambulância)</v>
          </cell>
          <cell r="AK129" t="str">
            <v>11.3.6.2.2.2. Outros Materiais de Manutenção de Veículos</v>
          </cell>
        </row>
        <row r="130">
          <cell r="B130" t="str">
            <v>11.5.5. Serviço Gráficos, de Encadernação e de Emolduração</v>
          </cell>
          <cell r="AK130" t="str">
            <v>11.3.6.2.3. Equipamento Médico-Hospitalar</v>
          </cell>
        </row>
        <row r="131">
          <cell r="B131" t="str">
            <v>11.5.6. Serviços Judiciais e Cartoriais</v>
          </cell>
          <cell r="AK131" t="str">
            <v>11.3.6.2.4. Outros materiais de Manutenção de Bem Móvel</v>
          </cell>
        </row>
        <row r="132">
          <cell r="B132" t="str">
            <v>11.5.7.1. Outras Despesas Gerais (Pessoa Física)</v>
          </cell>
          <cell r="AK132" t="str">
            <v>11.3.7. Tecidos, Fardamentos e EPI</v>
          </cell>
        </row>
        <row r="133">
          <cell r="B133" t="str">
            <v>11.5.7.2. Outras Despesas Gerais (Pessoa Juridica)</v>
          </cell>
          <cell r="AK133" t="str">
            <v>11.3.8. Outras Despesas com Materiais Diversos</v>
          </cell>
        </row>
        <row r="134">
          <cell r="B134" t="str">
            <v>11.6.1.1.1. Médicos</v>
          </cell>
          <cell r="AK134" t="str">
            <v>11.4.1. Seguros (Imóvel e veículos)</v>
          </cell>
        </row>
        <row r="135">
          <cell r="B135" t="str">
            <v>11.6.1.1.2. Outros profissionais de saúde</v>
          </cell>
          <cell r="AK135" t="str">
            <v>11.4.2.1. Taxas</v>
          </cell>
        </row>
        <row r="136">
          <cell r="B136" t="str">
            <v>11.6.1.1.3. Laboratório</v>
          </cell>
          <cell r="AK136" t="str">
            <v>11.4.2.2. Contribuições</v>
          </cell>
        </row>
        <row r="137">
          <cell r="B137" t="str">
            <v>11.6.1.1.4. Alimentação/Dietas</v>
          </cell>
          <cell r="AK137" t="str">
            <v>11.4.3.1. Taxa de Manutenção de Conta</v>
          </cell>
        </row>
        <row r="138">
          <cell r="B138" t="str">
            <v>11.6.1.1.5. Locação de Ambulâncias</v>
          </cell>
          <cell r="AK138" t="str">
            <v>11.4.3.2. Tarifas</v>
          </cell>
        </row>
        <row r="139">
          <cell r="B139" t="str">
            <v>11.6.1.1.6. Outras Pessoas Jurídicas</v>
          </cell>
          <cell r="AK139" t="str">
            <v>11.5.1.1. Telefonia Móvel</v>
          </cell>
        </row>
        <row r="140">
          <cell r="B140" t="str">
            <v>11.6.1.2.1. Médicos</v>
          </cell>
          <cell r="AK140" t="str">
            <v>11.5.1.2. Telefonia Fixa/Internet</v>
          </cell>
        </row>
        <row r="141">
          <cell r="B141" t="str">
            <v>11.6.1.2.2. Outros profissionais de saúde</v>
          </cell>
          <cell r="AK141" t="str">
            <v>11.5.2. Água</v>
          </cell>
        </row>
        <row r="142">
          <cell r="B142" t="str">
            <v>11.6.1.2.3. Farmacêutico</v>
          </cell>
          <cell r="AK142" t="str">
            <v>11.5.3. Energia Elétrica</v>
          </cell>
        </row>
        <row r="143">
          <cell r="B143" t="str">
            <v>11.6.1.3.1. Médicos</v>
          </cell>
          <cell r="AK143" t="str">
            <v>11.5.4.1. Locação de Imóvel (Pessoa Física)</v>
          </cell>
        </row>
        <row r="144">
          <cell r="B144" t="str">
            <v>11.6.1.3.2. Outros profissionais de saúde</v>
          </cell>
          <cell r="AK144" t="str">
            <v>11.5.4.2. Locação de Máquinas e Equipamentos (Pessoa Jurídica)</v>
          </cell>
        </row>
        <row r="145">
          <cell r="B145" t="str">
            <v>11.6.2.1. Pessoa Jurídica</v>
          </cell>
          <cell r="AK145" t="str">
            <v>11.5.4.3. Locação de Equipamentos Médico-Hospitalares (Pessoa Jurídica)</v>
          </cell>
        </row>
        <row r="146">
          <cell r="B146" t="str">
            <v>11.6.2.2. Pessoa Física</v>
          </cell>
          <cell r="AK146" t="str">
            <v>11.5.4.4. Locação de Veículos Automotores (Pessoa Jurídica) (Exceto Ambulância)</v>
          </cell>
        </row>
        <row r="147">
          <cell r="B147" t="str">
            <v>11.6.2.3. Cooperativas</v>
          </cell>
          <cell r="AK147" t="str">
            <v>11.5.5. Serviço Gráficos, de Encadernação e de Emolduração</v>
          </cell>
        </row>
        <row r="148">
          <cell r="B148" t="str">
            <v>11.6.3.1.1.1. Lavanderia</v>
          </cell>
          <cell r="AK148" t="str">
            <v>11.5.6. Serviços Judiciais e Cartoriais</v>
          </cell>
        </row>
        <row r="149">
          <cell r="B149" t="str">
            <v>11.6.3.1.1.2.Serviços de Cozinha e Copeira</v>
          </cell>
          <cell r="AK149" t="str">
            <v>11.5.7.1. Outras Despesas Gerais (Pessoa Física)</v>
          </cell>
        </row>
        <row r="150">
          <cell r="B150" t="str">
            <v>11.6.3.1.1.3. Outros Serviços Domésticos</v>
          </cell>
          <cell r="AK150" t="str">
            <v>11.5.7.2. Outras Despesas Gerais (Pessoa Juridica)</v>
          </cell>
        </row>
        <row r="151">
          <cell r="B151" t="str">
            <v>11.6.3.1.2. Coleta de Lixo Hospitalar</v>
          </cell>
          <cell r="AK151" t="str">
            <v>11.6.1.1.1. Médicos</v>
          </cell>
        </row>
        <row r="152">
          <cell r="B152" t="str">
            <v>11.6.3.1.3. Manutenção/Aluguel/Uso de Sistemas ou Softwares</v>
          </cell>
          <cell r="AK152" t="str">
            <v>11.6.1.1.2. Outros profissionais de saúde</v>
          </cell>
        </row>
        <row r="153">
          <cell r="B153" t="str">
            <v>11.6.3.1.4. Vigilância</v>
          </cell>
          <cell r="AK153" t="str">
            <v>11.6.1.1.3. Laboratório</v>
          </cell>
        </row>
        <row r="154">
          <cell r="B154" t="str">
            <v>11.6.3.1.5. Consultorias e Treinamentos</v>
          </cell>
          <cell r="AK154" t="str">
            <v>11.6.1.1.4. Alimentação/Dietas</v>
          </cell>
        </row>
        <row r="155">
          <cell r="B155" t="str">
            <v>11.6.3.1.6. Serviços Técnicos Profissionais</v>
          </cell>
          <cell r="AK155" t="str">
            <v>11.6.1.1.5. Locação de Ambulâncias</v>
          </cell>
        </row>
        <row r="156">
          <cell r="B156" t="str">
            <v>11.6.3.1.7. Dedetização</v>
          </cell>
          <cell r="AK156" t="str">
            <v>11.6.1.1.6. Outras Pessoas Jurídicas</v>
          </cell>
        </row>
        <row r="157">
          <cell r="B157" t="str">
            <v>11.6.3.1.8. Limpeza</v>
          </cell>
          <cell r="AK157" t="str">
            <v>11.6.1.2.1. Médicos</v>
          </cell>
        </row>
        <row r="158">
          <cell r="B158" t="str">
            <v>11.6.3.1.9. Outras Pessoas Jurídicas</v>
          </cell>
          <cell r="AK158" t="str">
            <v>11.6.1.2.2. Outros profissionais de saúde</v>
          </cell>
        </row>
        <row r="159">
          <cell r="B159" t="str">
            <v>11.6.3.2.1. Técnico Profissional (Nível Superior)</v>
          </cell>
          <cell r="AK159" t="str">
            <v>11.6.1.2.3. Farmacêutico</v>
          </cell>
        </row>
        <row r="160">
          <cell r="B160" t="str">
            <v>11.6.3.2.2. Apoio Administrativo, Técnico e Operacional</v>
          </cell>
          <cell r="AK160" t="str">
            <v>11.6.1.3.1. Médicos</v>
          </cell>
        </row>
        <row r="161">
          <cell r="B161" t="str">
            <v>11.6.3.2.3. Outros Serviços</v>
          </cell>
          <cell r="AK161" t="str">
            <v>11.6.1.3.2. Outros profissionais de saúde</v>
          </cell>
        </row>
        <row r="162">
          <cell r="B162" t="str">
            <v>11.7.1.1.1. Equipamentos Médico-Hospitalar</v>
          </cell>
          <cell r="AK162" t="str">
            <v>11.6.2.1. Pessoa Jurídica</v>
          </cell>
        </row>
        <row r="163">
          <cell r="B163" t="str">
            <v>11.7.1.1.2. Equipamentos de Informática</v>
          </cell>
          <cell r="AK163" t="str">
            <v>11.6.2.2. Pessoa Física</v>
          </cell>
        </row>
        <row r="164">
          <cell r="B164" t="str">
            <v>11.7.1.1.3. Outros</v>
          </cell>
          <cell r="AK164" t="str">
            <v>11.6.2.3. Cooperativas</v>
          </cell>
        </row>
        <row r="165">
          <cell r="B165" t="str">
            <v>11.7.1.2. Reparo e Manutenção de Bens Móveis de Outras Naturezas</v>
          </cell>
          <cell r="AK165" t="str">
            <v>11.6.3.1.1.1. Lavanderia</v>
          </cell>
        </row>
        <row r="166">
          <cell r="B166" t="str">
            <v>11.7.1.3. Reparo e Manutenção de Bens Imóveis</v>
          </cell>
          <cell r="AK166" t="str">
            <v>11.6.3.1.1.2.Serviços de Cozinha e Copeira</v>
          </cell>
        </row>
        <row r="167">
          <cell r="B167" t="str">
            <v>11.7.2.1.1. Equipamentos Médico-Hospitalar</v>
          </cell>
          <cell r="AK167" t="str">
            <v>11.6.3.1.1.3. Outros Serviços Domésticos</v>
          </cell>
        </row>
        <row r="168">
          <cell r="B168" t="str">
            <v>11.7.2.1.2. Equipamentos de Informática</v>
          </cell>
          <cell r="AK168" t="str">
            <v>11.6.3.1.2. Coleta de Lixo Hospitalar</v>
          </cell>
        </row>
        <row r="169">
          <cell r="B169" t="str">
            <v>11.7.2.1.3. Engenharia Clínica</v>
          </cell>
          <cell r="AK169" t="str">
            <v>11.6.3.1.3. Manutenção/Aluguel/Uso de Sistemas ou Softwares</v>
          </cell>
        </row>
        <row r="170">
          <cell r="B170" t="str">
            <v>11.7.2.1.4. Outros Reparos e Manutenção de Máquinas e Equipamentos</v>
          </cell>
          <cell r="AK170" t="str">
            <v>11.6.3.1.4. Vigilância</v>
          </cell>
        </row>
        <row r="171">
          <cell r="B171" t="str">
            <v>11.7.2.2. Reparo e Manutenção de Bens Imóveis</v>
          </cell>
          <cell r="AK171" t="str">
            <v>11.6.3.1.5. Consultorias e Treinamentos</v>
          </cell>
        </row>
        <row r="172">
          <cell r="B172" t="str">
            <v>11.7.2.3. Reparo e Manutenção de Veículos</v>
          </cell>
          <cell r="AK172" t="str">
            <v>11.6.3.1.6. Serviços Técnicos Profissionais</v>
          </cell>
        </row>
        <row r="173">
          <cell r="B173" t="str">
            <v>11.7.2.4. Reparo e Manutenção de Bens Móveis de Outras Naturezas</v>
          </cell>
          <cell r="AK173" t="str">
            <v>11.6.3.1.7. Dedetização</v>
          </cell>
        </row>
        <row r="174">
          <cell r="B174" t="str">
            <v>11.8.1. Equipamentos</v>
          </cell>
          <cell r="AK174" t="str">
            <v>11.6.3.1.8. Limpeza</v>
          </cell>
        </row>
        <row r="175">
          <cell r="B175" t="str">
            <v>11.8.2. Móveis e Utensílios</v>
          </cell>
          <cell r="AK175" t="str">
            <v>11.6.3.1.9. Outras Pessoas Jurídicas</v>
          </cell>
        </row>
        <row r="176">
          <cell r="B176" t="str">
            <v>11.8.3. Obras e Construções</v>
          </cell>
          <cell r="AK176" t="str">
            <v>11.6.3.2.1. Técnico Profissional (Nível Superior)</v>
          </cell>
        </row>
        <row r="177">
          <cell r="B177" t="str">
            <v>11.8.4. Outras despesas Investimentos</v>
          </cell>
          <cell r="AK177" t="str">
            <v>11.6.3.2.2. Tecnico Operacional (Nível Médio / Elementar)</v>
          </cell>
        </row>
        <row r="178">
          <cell r="B178" t="str">
            <v>11.9.1 EQUIPAMENTOS</v>
          </cell>
          <cell r="AK178" t="str">
            <v>11.6.3.2.3. Outros Serviços</v>
          </cell>
        </row>
        <row r="179">
          <cell r="B179" t="str">
            <v>11.9.2 MÓVEIS E UTENSÍLIOS</v>
          </cell>
          <cell r="AK179" t="str">
            <v>11.7.1.1.1. Equipamentos Médico-Hospitalar</v>
          </cell>
        </row>
        <row r="180">
          <cell r="B180" t="str">
            <v>11.9.3 OBRAS E CONSTRUÇÕES</v>
          </cell>
          <cell r="AK180" t="str">
            <v>11.7.1.1.2. Equipamentos de Informática</v>
          </cell>
        </row>
        <row r="181">
          <cell r="B181" t="str">
            <v>11.9.4 VEÍCULOS</v>
          </cell>
          <cell r="AK181" t="str">
            <v>11.7.1.1.3. Outros</v>
          </cell>
        </row>
        <row r="182">
          <cell r="B182" t="str">
            <v>11.9.5 OUTRAS DESPESAS COM INVESTIMENTOS</v>
          </cell>
          <cell r="AK182" t="str">
            <v>11.7.1.2. Reparo e Manutenção de Bens Móveis de Outras Naturezas</v>
          </cell>
        </row>
        <row r="183">
          <cell r="B183" t="str">
            <v>11.10. Despesas com Ensino e Pesquisa</v>
          </cell>
          <cell r="AK183" t="str">
            <v>11.7.1.3. Reparo e Manutenção de Bens Imóveis</v>
          </cell>
        </row>
        <row r="184">
          <cell r="AK184" t="str">
            <v>11.7.2.1.1. Equipamentos Médico-Hospitalar</v>
          </cell>
        </row>
        <row r="185">
          <cell r="AK185" t="str">
            <v>11.7.2.1.2. Equipamentos de Informática</v>
          </cell>
        </row>
        <row r="186">
          <cell r="AK186" t="str">
            <v>11.7.2.1.3. Engenharia Clínica</v>
          </cell>
        </row>
        <row r="187">
          <cell r="AK187" t="str">
            <v>11.7.2.1.4. Outros Reparos e Manutenção de Máquinas e Equipamentos</v>
          </cell>
        </row>
        <row r="188">
          <cell r="AK188" t="str">
            <v>11.7.2.2. Reparo e Manutenção de Bens Imóveis</v>
          </cell>
        </row>
        <row r="189">
          <cell r="AK189" t="str">
            <v>11.7.2.3. Reparo e Manutenção de Veículos</v>
          </cell>
        </row>
        <row r="190">
          <cell r="AK190" t="str">
            <v>11.7.2.4. Reparo e Manutenção de Bens Móveis de Outras Naturezas</v>
          </cell>
        </row>
        <row r="191">
          <cell r="AK191" t="str">
            <v>11.8.1. Equipamentos</v>
          </cell>
        </row>
        <row r="192">
          <cell r="AK192" t="str">
            <v>11.8.2. Móveis e Utensílios</v>
          </cell>
        </row>
        <row r="193">
          <cell r="AK193" t="str">
            <v>11.8.3. Obras e Construções</v>
          </cell>
        </row>
        <row r="194">
          <cell r="AK194" t="str">
            <v>11.8.4. Outras despesas Investimentos</v>
          </cell>
        </row>
        <row r="195">
          <cell r="AK195" t="str">
            <v>11.9.1 EQUIPAMENTOS</v>
          </cell>
        </row>
        <row r="196">
          <cell r="AK196" t="str">
            <v>11.9.2 MÓVEIS E UTENSÍLIOS</v>
          </cell>
        </row>
        <row r="197">
          <cell r="AK197" t="str">
            <v>11.9.3 OBRAS E CONSTRUÇÕES</v>
          </cell>
        </row>
        <row r="198">
          <cell r="AK198" t="str">
            <v>11.9.4 VEÍCULOS</v>
          </cell>
        </row>
        <row r="199">
          <cell r="AK199" t="str">
            <v>11.9.5 OUTRAS DESPESAS COM INVESTIMENTOS</v>
          </cell>
        </row>
        <row r="200">
          <cell r="AK200" t="str">
            <v>11.10. Despesas com Ensino e Pesquisa</v>
          </cell>
        </row>
      </sheetData>
      <sheetData sheetId="1"/>
      <sheetData sheetId="2"/>
      <sheetData sheetId="3">
        <row r="30">
          <cell r="C30">
            <v>0</v>
          </cell>
        </row>
        <row r="65">
          <cell r="C65">
            <v>0</v>
          </cell>
        </row>
        <row r="77">
          <cell r="C77">
            <v>0</v>
          </cell>
        </row>
      </sheetData>
      <sheetData sheetId="4">
        <row r="6">
          <cell r="B6" t="str">
            <v>Ativos</v>
          </cell>
          <cell r="D6">
            <v>2937.88</v>
          </cell>
          <cell r="F6">
            <v>235.03040000000001</v>
          </cell>
          <cell r="G6">
            <v>29.35</v>
          </cell>
        </row>
        <row r="7">
          <cell r="B7" t="str">
            <v>Jovem Aprendiz</v>
          </cell>
          <cell r="D7">
            <v>0</v>
          </cell>
          <cell r="F7">
            <v>0</v>
          </cell>
        </row>
        <row r="9">
          <cell r="D9">
            <v>0</v>
          </cell>
          <cell r="F9">
            <v>0</v>
          </cell>
        </row>
        <row r="10">
          <cell r="D10">
            <v>0</v>
          </cell>
          <cell r="F10">
            <v>0</v>
          </cell>
        </row>
        <row r="12">
          <cell r="D12">
            <v>7014.75</v>
          </cell>
          <cell r="F12">
            <v>922.44</v>
          </cell>
          <cell r="G12">
            <v>115.3</v>
          </cell>
          <cell r="H12">
            <v>0</v>
          </cell>
        </row>
        <row r="13">
          <cell r="D13">
            <v>0</v>
          </cell>
        </row>
        <row r="14">
          <cell r="D14">
            <v>0</v>
          </cell>
          <cell r="F14">
            <v>0</v>
          </cell>
          <cell r="H14">
            <v>0</v>
          </cell>
        </row>
        <row r="15">
          <cell r="D15">
            <v>0</v>
          </cell>
        </row>
        <row r="96">
          <cell r="D96">
            <v>43506.376799999998</v>
          </cell>
        </row>
        <row r="97">
          <cell r="D97">
            <v>5438.2970999999998</v>
          </cell>
        </row>
        <row r="100">
          <cell r="C100">
            <v>6081.8300000000054</v>
          </cell>
        </row>
      </sheetData>
      <sheetData sheetId="5">
        <row r="17">
          <cell r="C17" t="str">
            <v/>
          </cell>
        </row>
      </sheetData>
      <sheetData sheetId="6">
        <row r="2">
          <cell r="K2">
            <v>980.67</v>
          </cell>
        </row>
        <row r="3">
          <cell r="K3">
            <v>0</v>
          </cell>
        </row>
        <row r="4">
          <cell r="K4">
            <v>0</v>
          </cell>
        </row>
        <row r="5">
          <cell r="K5">
            <v>0</v>
          </cell>
        </row>
        <row r="6">
          <cell r="K6">
            <v>0</v>
          </cell>
        </row>
        <row r="7">
          <cell r="K7">
            <v>0</v>
          </cell>
        </row>
        <row r="8">
          <cell r="K8">
            <v>0</v>
          </cell>
        </row>
      </sheetData>
      <sheetData sheetId="7">
        <row r="1">
          <cell r="Y1">
            <v>155968.82000000004</v>
          </cell>
        </row>
        <row r="2">
          <cell r="Y2">
            <v>339723.5400000001</v>
          </cell>
        </row>
        <row r="3">
          <cell r="Y3">
            <v>59061.179999999993</v>
          </cell>
        </row>
        <row r="4">
          <cell r="Y4">
            <v>0</v>
          </cell>
        </row>
      </sheetData>
      <sheetData sheetId="8"/>
      <sheetData sheetId="9"/>
      <sheetData sheetId="10"/>
      <sheetData sheetId="11"/>
      <sheetData sheetId="12"/>
      <sheetData sheetId="13">
        <row r="1">
          <cell r="N1" t="str">
            <v>TOTAL</v>
          </cell>
        </row>
        <row r="2">
          <cell r="N2">
            <v>732645.25399999996</v>
          </cell>
        </row>
        <row r="9">
          <cell r="D9" t="str">
            <v>ITEM PCF</v>
          </cell>
          <cell r="N9" t="str">
            <v>Valor</v>
          </cell>
        </row>
        <row r="10">
          <cell r="D10" t="str">
            <v>(3) Acessar Lista Suspensa</v>
          </cell>
          <cell r="N10" t="str">
            <v>(13) - Formato: xxxxx,xx</v>
          </cell>
        </row>
        <row r="11">
          <cell r="D11" t="str">
            <v xml:space="preserve"> 1.4. Benefícios</v>
          </cell>
          <cell r="N11">
            <v>11095.2</v>
          </cell>
        </row>
        <row r="12">
          <cell r="D12" t="str">
            <v xml:space="preserve"> 1.4. Benefícios</v>
          </cell>
          <cell r="N12">
            <v>102.21</v>
          </cell>
        </row>
        <row r="13">
          <cell r="D13" t="str">
            <v>5.4.3. Locação de Máquinas e Equipamentos (Pessoa Jurídica)</v>
          </cell>
          <cell r="N13">
            <v>1428.76</v>
          </cell>
        </row>
        <row r="14">
          <cell r="D14" t="str">
            <v>6.1.1.1. Médicos</v>
          </cell>
          <cell r="N14">
            <v>107930</v>
          </cell>
        </row>
        <row r="15">
          <cell r="D15" t="str">
            <v>6.1.1.1. Médicos</v>
          </cell>
          <cell r="N15">
            <v>13910</v>
          </cell>
        </row>
        <row r="16">
          <cell r="D16" t="str">
            <v>6.1.1.1. Médicos</v>
          </cell>
          <cell r="N16">
            <v>10989.5</v>
          </cell>
        </row>
        <row r="17">
          <cell r="D17" t="str">
            <v>6.1.1.1. Médicos</v>
          </cell>
          <cell r="N17">
            <v>6955</v>
          </cell>
        </row>
        <row r="18">
          <cell r="D18" t="str">
            <v>6.1.1.1. Médicos</v>
          </cell>
          <cell r="N18">
            <v>10651.75</v>
          </cell>
        </row>
        <row r="19">
          <cell r="D19" t="str">
            <v>6.1.1.1. Médicos</v>
          </cell>
          <cell r="N19">
            <v>20865</v>
          </cell>
        </row>
        <row r="20">
          <cell r="D20" t="str">
            <v>6.1.1.1. Médicos</v>
          </cell>
          <cell r="N20">
            <v>8693.75</v>
          </cell>
        </row>
        <row r="21">
          <cell r="D21" t="str">
            <v>6.1.1.1. Médicos</v>
          </cell>
          <cell r="N21">
            <v>1738.75</v>
          </cell>
        </row>
        <row r="22">
          <cell r="D22" t="str">
            <v>6.1.1.1. Médicos</v>
          </cell>
          <cell r="N22">
            <v>28706</v>
          </cell>
        </row>
        <row r="23">
          <cell r="D23" t="str">
            <v>6.1.1.1. Médicos</v>
          </cell>
          <cell r="N23">
            <v>18045.25</v>
          </cell>
        </row>
        <row r="24">
          <cell r="D24" t="str">
            <v>6.1.1.1. Médicos</v>
          </cell>
          <cell r="N24">
            <v>12449.75</v>
          </cell>
        </row>
        <row r="25">
          <cell r="D25" t="str">
            <v>6.1.1.1. Médicos</v>
          </cell>
          <cell r="N25">
            <v>9579.75</v>
          </cell>
        </row>
        <row r="26">
          <cell r="D26" t="str">
            <v>6.1.1.1. Médicos</v>
          </cell>
          <cell r="N26">
            <v>7174.25</v>
          </cell>
        </row>
        <row r="27">
          <cell r="D27" t="str">
            <v>6.1.1.1. Médicos</v>
          </cell>
          <cell r="N27">
            <v>9111.5</v>
          </cell>
        </row>
        <row r="28">
          <cell r="D28" t="str">
            <v>6.1.1.1. Médicos</v>
          </cell>
          <cell r="N28">
            <v>5634</v>
          </cell>
        </row>
        <row r="29">
          <cell r="D29" t="str">
            <v>6.1.1.1. Médicos</v>
          </cell>
          <cell r="N29">
            <v>10571.754000000001</v>
          </cell>
        </row>
        <row r="30">
          <cell r="D30" t="str">
            <v>6.1.1.1. Médicos</v>
          </cell>
          <cell r="N30">
            <v>8972.25</v>
          </cell>
        </row>
        <row r="31">
          <cell r="D31" t="str">
            <v>6.1.1.1. Médicos</v>
          </cell>
          <cell r="N31">
            <v>8693.75</v>
          </cell>
        </row>
        <row r="32">
          <cell r="D32" t="str">
            <v>6.1.1.1. Médicos</v>
          </cell>
          <cell r="N32">
            <v>14378.25</v>
          </cell>
        </row>
        <row r="33">
          <cell r="D33" t="str">
            <v>6.1.1.1. Médicos</v>
          </cell>
          <cell r="N33">
            <v>5216.6499999999996</v>
          </cell>
        </row>
        <row r="34">
          <cell r="D34" t="str">
            <v>6.1.1.1. Médicos</v>
          </cell>
          <cell r="N34">
            <v>7512</v>
          </cell>
        </row>
        <row r="35">
          <cell r="D35" t="str">
            <v>6.1.1.1. Médicos</v>
          </cell>
          <cell r="N35">
            <v>12609.75</v>
          </cell>
        </row>
        <row r="36">
          <cell r="D36" t="str">
            <v>6.1.1.1. Médicos</v>
          </cell>
          <cell r="N36">
            <v>6955</v>
          </cell>
        </row>
        <row r="37">
          <cell r="D37" t="str">
            <v>6.1.1.1. Médicos</v>
          </cell>
          <cell r="N37">
            <v>7512</v>
          </cell>
        </row>
        <row r="38">
          <cell r="D38" t="str">
            <v>6.1.1.1. Médicos</v>
          </cell>
          <cell r="N38">
            <v>8693.75</v>
          </cell>
        </row>
        <row r="39">
          <cell r="D39" t="str">
            <v>6.1.1.1. Médicos</v>
          </cell>
          <cell r="N39">
            <v>3756</v>
          </cell>
        </row>
        <row r="40">
          <cell r="D40" t="str">
            <v>6.1.1.1. Médicos</v>
          </cell>
          <cell r="N40">
            <v>19230.75</v>
          </cell>
        </row>
        <row r="41">
          <cell r="D41" t="str">
            <v>6.1.1.1. Médicos</v>
          </cell>
          <cell r="N41">
            <v>8693.75</v>
          </cell>
        </row>
        <row r="42">
          <cell r="D42" t="str">
            <v>6.1.1.3. Laboratório</v>
          </cell>
          <cell r="N42">
            <v>61692.5</v>
          </cell>
        </row>
        <row r="43">
          <cell r="D43" t="str">
            <v>6.1.1.3. Laboratório</v>
          </cell>
          <cell r="N43">
            <v>13200</v>
          </cell>
        </row>
        <row r="44">
          <cell r="D44" t="str">
            <v>6.1.2.1. Médicos</v>
          </cell>
          <cell r="N44">
            <v>980.67</v>
          </cell>
        </row>
        <row r="45">
          <cell r="D45" t="str">
            <v>6.3.1.1.1. Lavanderia</v>
          </cell>
          <cell r="N45">
            <v>14053.5</v>
          </cell>
        </row>
        <row r="46">
          <cell r="D46" t="str">
            <v>6.3.1.2. Coleta de Lixo Hospitalar</v>
          </cell>
          <cell r="N46">
            <v>11351.38</v>
          </cell>
        </row>
        <row r="47">
          <cell r="D47" t="str">
            <v>11.6.1.1.1. Médicos</v>
          </cell>
          <cell r="N47">
            <v>3477.5</v>
          </cell>
        </row>
        <row r="48">
          <cell r="D48" t="str">
            <v>11.6.1.1.1. Médicos</v>
          </cell>
          <cell r="N48">
            <v>1878</v>
          </cell>
        </row>
        <row r="49">
          <cell r="D49" t="str">
            <v>11.6.1.1.1. Médicos</v>
          </cell>
          <cell r="N49">
            <v>1738.75</v>
          </cell>
        </row>
        <row r="50">
          <cell r="D50" t="str">
            <v>11.6.1.1.1. Médicos</v>
          </cell>
          <cell r="N50">
            <v>1738.75</v>
          </cell>
        </row>
        <row r="51">
          <cell r="D51" t="str">
            <v>11.6.1.1.1. Médicos</v>
          </cell>
          <cell r="N51">
            <v>3616.75</v>
          </cell>
        </row>
        <row r="52">
          <cell r="D52" t="str">
            <v>11.6.1.1.1. Médicos</v>
          </cell>
          <cell r="N52">
            <v>1738.75</v>
          </cell>
        </row>
        <row r="53">
          <cell r="D53" t="str">
            <v>11.6.1.1.1. Médicos</v>
          </cell>
          <cell r="N53">
            <v>1878</v>
          </cell>
        </row>
        <row r="54">
          <cell r="D54" t="str">
            <v>11.6.1.1.1. Médicos</v>
          </cell>
          <cell r="N54">
            <v>1738.75</v>
          </cell>
        </row>
        <row r="55">
          <cell r="D55" t="str">
            <v>11.6.1.1.1. Médicos</v>
          </cell>
          <cell r="N55">
            <v>2782</v>
          </cell>
        </row>
        <row r="56">
          <cell r="D56" t="str">
            <v>11.6.1.1.1. Médicos</v>
          </cell>
          <cell r="N56">
            <v>1738.75</v>
          </cell>
        </row>
        <row r="57">
          <cell r="D57" t="str">
            <v>11.6.1.1.1. Médicos</v>
          </cell>
          <cell r="N57">
            <v>7174.25</v>
          </cell>
        </row>
        <row r="58">
          <cell r="D58" t="str">
            <v>11.6.1.1.1. Médicos</v>
          </cell>
          <cell r="N58">
            <v>5684.5</v>
          </cell>
        </row>
        <row r="59">
          <cell r="D59" t="str">
            <v>11.6.1.1.1. Médicos</v>
          </cell>
          <cell r="N59">
            <v>1738.75</v>
          </cell>
        </row>
        <row r="60">
          <cell r="D60" t="str">
            <v>11.6.1.1.1. Médicos</v>
          </cell>
          <cell r="N60">
            <v>1738.75</v>
          </cell>
        </row>
        <row r="61">
          <cell r="D61" t="str">
            <v>11.6.1.1.1. Médicos</v>
          </cell>
          <cell r="N61">
            <v>1738.75</v>
          </cell>
        </row>
        <row r="62">
          <cell r="D62" t="str">
            <v>11.6.1.1.1. Médicos</v>
          </cell>
          <cell r="N62">
            <v>1738.75</v>
          </cell>
        </row>
        <row r="63">
          <cell r="D63" t="str">
            <v>11.6.1.1.1. Médicos</v>
          </cell>
          <cell r="N63">
            <v>3756</v>
          </cell>
        </row>
        <row r="64">
          <cell r="D64" t="str">
            <v xml:space="preserve"> 2.1. Materiais Descartáveis/Materiais de Penso </v>
          </cell>
          <cell r="N64">
            <v>1494</v>
          </cell>
        </row>
        <row r="65">
          <cell r="D65" t="str">
            <v xml:space="preserve"> 2.1. Materiais Descartáveis/Materiais de Penso </v>
          </cell>
          <cell r="N65">
            <v>2440</v>
          </cell>
        </row>
        <row r="66">
          <cell r="D66" t="str">
            <v xml:space="preserve"> 2.1. Materiais Descartáveis/Materiais de Penso </v>
          </cell>
          <cell r="N66">
            <v>33276</v>
          </cell>
        </row>
        <row r="67">
          <cell r="D67" t="str">
            <v xml:space="preserve"> 2.1. Materiais Descartáveis/Materiais de Penso </v>
          </cell>
          <cell r="N67">
            <v>6608</v>
          </cell>
        </row>
        <row r="68">
          <cell r="D68" t="str">
            <v xml:space="preserve"> 2.2. Medicamentos </v>
          </cell>
          <cell r="N68">
            <v>13225</v>
          </cell>
        </row>
        <row r="69">
          <cell r="D69" t="str">
            <v xml:space="preserve"> 2.2. Medicamentos </v>
          </cell>
          <cell r="N69">
            <v>16371.5</v>
          </cell>
        </row>
        <row r="70">
          <cell r="D70" t="str">
            <v xml:space="preserve"> 2.2. Medicamentos </v>
          </cell>
          <cell r="N70">
            <v>13500</v>
          </cell>
        </row>
        <row r="71">
          <cell r="D71" t="str">
            <v xml:space="preserve"> 2.2. Medicamentos </v>
          </cell>
          <cell r="N71">
            <v>949.36</v>
          </cell>
        </row>
        <row r="72">
          <cell r="D72" t="str">
            <v xml:space="preserve"> 3.1. Material de Higienização e Limpeza </v>
          </cell>
          <cell r="N72">
            <v>5006.3900000000003</v>
          </cell>
        </row>
        <row r="73">
          <cell r="D73" t="str">
            <v xml:space="preserve"> 3.1. Material de Higienização e Limpeza </v>
          </cell>
          <cell r="N73">
            <v>3560</v>
          </cell>
        </row>
        <row r="74">
          <cell r="D74" t="str">
            <v xml:space="preserve"> 3.1. Material de Higienização e Limpeza </v>
          </cell>
          <cell r="N74">
            <v>1160</v>
          </cell>
        </row>
        <row r="75">
          <cell r="D75" t="str">
            <v xml:space="preserve"> 3.1. Material de Higienização e Limpeza </v>
          </cell>
          <cell r="N75">
            <v>3112.5</v>
          </cell>
        </row>
        <row r="76">
          <cell r="D76" t="str">
            <v xml:space="preserve"> 3.1. Material de Higienização e Limpeza </v>
          </cell>
          <cell r="N76">
            <v>3070.2</v>
          </cell>
        </row>
        <row r="77">
          <cell r="D77" t="str">
            <v>6.1.1.1. Médicos</v>
          </cell>
          <cell r="N77">
            <v>10432.5</v>
          </cell>
        </row>
        <row r="78">
          <cell r="D78" t="str">
            <v>6.1.1.1. Médicos</v>
          </cell>
          <cell r="N78">
            <v>13715.25</v>
          </cell>
        </row>
        <row r="79">
          <cell r="D79" t="str">
            <v>5.2. Água</v>
          </cell>
          <cell r="N79">
            <v>7821.97</v>
          </cell>
        </row>
        <row r="80">
          <cell r="D80" t="str">
            <v>5.3. Energia Elétrica</v>
          </cell>
          <cell r="N80">
            <v>41872.71</v>
          </cell>
        </row>
        <row r="102">
          <cell r="Q102">
            <v>45895.75</v>
          </cell>
        </row>
      </sheetData>
      <sheetData sheetId="14"/>
      <sheetData sheetId="15"/>
      <sheetData sheetId="16"/>
      <sheetData sheetId="17"/>
      <sheetData sheetId="18"/>
      <sheetData sheetId="19"/>
      <sheetData sheetId="20">
        <row r="2">
          <cell r="O2">
            <v>0</v>
          </cell>
        </row>
        <row r="6">
          <cell r="S6">
            <v>0</v>
          </cell>
        </row>
        <row r="7">
          <cell r="S7">
            <v>0</v>
          </cell>
        </row>
        <row r="15">
          <cell r="S15">
            <v>0</v>
          </cell>
        </row>
        <row r="16">
          <cell r="S16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9803D-E804-49B6-8D60-D9DC0D6F550F}">
  <sheetPr>
    <tabColor rgb="FFFFFF00"/>
  </sheetPr>
  <dimension ref="A1:BB1000"/>
  <sheetViews>
    <sheetView showGridLines="0" tabSelected="1" view="pageBreakPreview" topLeftCell="C1" zoomScale="80" zoomScaleNormal="80" zoomScaleSheetLayoutView="80" workbookViewId="0">
      <selection activeCell="F1" sqref="F1:G1"/>
    </sheetView>
  </sheetViews>
  <sheetFormatPr defaultColWidth="14.42578125" defaultRowHeight="15" customHeight="1"/>
  <cols>
    <col min="1" max="1" width="74.140625" hidden="1" customWidth="1"/>
    <col min="2" max="2" width="4.7109375" hidden="1" customWidth="1"/>
    <col min="3" max="3" width="15.140625" customWidth="1"/>
    <col min="4" max="4" width="66.7109375" customWidth="1"/>
    <col min="5" max="5" width="50.140625" customWidth="1"/>
    <col min="6" max="6" width="19.140625" customWidth="1"/>
    <col min="7" max="7" width="23.85546875" customWidth="1"/>
    <col min="8" max="8" width="51.85546875" customWidth="1"/>
    <col min="9" max="54" width="8.7109375" hidden="1" customWidth="1"/>
  </cols>
  <sheetData>
    <row r="1" spans="1:54" ht="15.75" customHeight="1">
      <c r="A1" s="6"/>
      <c r="B1" s="5"/>
      <c r="C1" s="117"/>
      <c r="D1" s="116" t="s">
        <v>408</v>
      </c>
      <c r="E1" s="23"/>
      <c r="F1" s="115" t="s">
        <v>407</v>
      </c>
      <c r="G1" s="19"/>
      <c r="H1" s="2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</row>
    <row r="2" spans="1:54" ht="15.75" customHeight="1">
      <c r="A2" s="6"/>
      <c r="B2" s="5"/>
      <c r="C2" s="113"/>
      <c r="D2" s="112" t="s">
        <v>406</v>
      </c>
      <c r="E2" s="13"/>
      <c r="F2" s="114" t="s">
        <v>405</v>
      </c>
      <c r="G2" s="114" t="s">
        <v>404</v>
      </c>
      <c r="H2" s="2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</row>
    <row r="3" spans="1:54" ht="15.75" customHeight="1">
      <c r="A3" s="6"/>
      <c r="B3" s="5"/>
      <c r="C3" s="113"/>
      <c r="D3" s="112" t="s">
        <v>403</v>
      </c>
      <c r="E3" s="13"/>
      <c r="F3" s="105"/>
      <c r="G3" s="105"/>
      <c r="H3" s="2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</row>
    <row r="4" spans="1:54" ht="15.75" customHeight="1">
      <c r="A4" s="6"/>
      <c r="B4" s="5"/>
      <c r="C4" s="105"/>
      <c r="D4" s="186" t="s">
        <v>402</v>
      </c>
      <c r="F4" s="110">
        <v>44287</v>
      </c>
      <c r="G4" s="185">
        <v>4</v>
      </c>
      <c r="H4" s="2"/>
      <c r="I4" s="183"/>
      <c r="J4" s="66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 t="s">
        <v>401</v>
      </c>
    </row>
    <row r="5" spans="1:54" ht="15.75" customHeight="1">
      <c r="A5" s="6"/>
      <c r="B5" s="5"/>
      <c r="C5" s="108"/>
      <c r="E5" s="184"/>
      <c r="F5" s="106"/>
      <c r="G5" s="106"/>
      <c r="H5" s="2"/>
      <c r="I5" s="183"/>
      <c r="J5" s="66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 t="s">
        <v>400</v>
      </c>
    </row>
    <row r="6" spans="1:54" ht="12.75" customHeight="1">
      <c r="A6" s="6"/>
      <c r="B6" s="5"/>
      <c r="C6" s="104" t="s">
        <v>399</v>
      </c>
      <c r="D6" s="19"/>
      <c r="E6" s="182" t="s">
        <v>78</v>
      </c>
      <c r="F6" s="181" t="s">
        <v>398</v>
      </c>
      <c r="G6" s="180" t="s">
        <v>0</v>
      </c>
      <c r="H6" s="2"/>
      <c r="I6" s="122"/>
      <c r="J6" s="122"/>
      <c r="K6" s="122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</row>
    <row r="7" spans="1:54" ht="19.5" customHeight="1">
      <c r="A7" s="6"/>
      <c r="B7" s="5"/>
      <c r="C7" s="176" t="s">
        <v>397</v>
      </c>
      <c r="D7" s="60"/>
      <c r="E7" s="179" t="s">
        <v>396</v>
      </c>
      <c r="F7" s="178" t="s">
        <v>395</v>
      </c>
      <c r="G7" s="177">
        <f>IFERROR(VLOOKUP($C$7,'[1]DADOS (OCULTAR)'!$P$3:$R$56,3,0),"")</f>
        <v>10894988000486</v>
      </c>
      <c r="H7" s="2"/>
      <c r="I7" s="122"/>
      <c r="J7" s="122"/>
      <c r="K7" s="122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</row>
    <row r="8" spans="1:54" ht="19.5" customHeight="1">
      <c r="A8" s="6"/>
      <c r="B8" s="5"/>
      <c r="C8" s="176" t="str">
        <f>IFERROR(VLOOKUP($C$7,'[1]DADOS (OCULTAR)'!$P$3:$R$56,2,0),"")</f>
        <v>Sociedade Pernambucana de Combate ao Cânce</v>
      </c>
      <c r="D8" s="175"/>
      <c r="E8" s="60"/>
      <c r="F8" s="174" t="s">
        <v>394</v>
      </c>
      <c r="G8" s="23"/>
      <c r="H8" s="2"/>
      <c r="I8" s="122"/>
      <c r="J8" s="122"/>
      <c r="K8" s="122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</row>
    <row r="9" spans="1:54" ht="20.25" customHeight="1">
      <c r="A9" s="6"/>
      <c r="B9" s="5"/>
      <c r="C9" s="173" t="s">
        <v>11</v>
      </c>
      <c r="D9" s="25"/>
      <c r="E9" s="25"/>
      <c r="F9" s="172" t="s">
        <v>393</v>
      </c>
      <c r="G9" s="171" t="str">
        <f>IFERROR(VLOOKUP(C7,'[1]DADOS (OCULTAR)'!P3:S56,4,0),"")</f>
        <v>Maio/2016</v>
      </c>
      <c r="H9" s="129"/>
      <c r="I9" s="122"/>
      <c r="J9" s="122"/>
      <c r="K9" s="122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</row>
    <row r="10" spans="1:54" ht="25.5" customHeight="1">
      <c r="A10" s="6"/>
      <c r="B10" s="5"/>
      <c r="C10" s="120" t="s">
        <v>392</v>
      </c>
      <c r="D10" s="21"/>
      <c r="E10" s="19"/>
      <c r="F10" s="170" t="s">
        <v>10</v>
      </c>
      <c r="G10" s="47"/>
      <c r="H10" s="129"/>
      <c r="I10" s="122"/>
      <c r="J10" s="122"/>
      <c r="K10" s="122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</row>
    <row r="11" spans="1:54" ht="18" customHeight="1">
      <c r="A11" s="6"/>
      <c r="B11" s="5"/>
      <c r="C11" s="136" t="s">
        <v>391</v>
      </c>
      <c r="D11" s="21"/>
      <c r="E11" s="19"/>
      <c r="F11" s="93">
        <f>2090998.08+249960.26</f>
        <v>2340958.34</v>
      </c>
      <c r="G11" s="60"/>
      <c r="H11" s="39" t="s">
        <v>388</v>
      </c>
      <c r="I11" s="122"/>
      <c r="J11" s="123"/>
      <c r="K11" s="123"/>
      <c r="L11" s="7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</row>
    <row r="12" spans="1:54" ht="18" customHeight="1">
      <c r="A12" s="6"/>
      <c r="B12" s="5"/>
      <c r="C12" s="136" t="s">
        <v>390</v>
      </c>
      <c r="D12" s="21"/>
      <c r="E12" s="19"/>
      <c r="F12" s="93"/>
      <c r="G12" s="60"/>
      <c r="H12" s="39" t="s">
        <v>388</v>
      </c>
      <c r="I12" s="122"/>
      <c r="J12" s="123"/>
      <c r="K12" s="123"/>
      <c r="L12" s="7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</row>
    <row r="13" spans="1:54" ht="18" customHeight="1">
      <c r="A13" s="6"/>
      <c r="B13" s="5"/>
      <c r="C13" s="136" t="s">
        <v>389</v>
      </c>
      <c r="D13" s="21"/>
      <c r="E13" s="19"/>
      <c r="F13" s="93"/>
      <c r="G13" s="60"/>
      <c r="H13" s="39" t="s">
        <v>388</v>
      </c>
      <c r="I13" s="122"/>
      <c r="J13" s="123"/>
      <c r="K13" s="123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</row>
    <row r="14" spans="1:54" ht="18" customHeight="1">
      <c r="A14" s="6"/>
      <c r="B14" s="5"/>
      <c r="C14" s="136" t="s">
        <v>387</v>
      </c>
      <c r="D14" s="21"/>
      <c r="E14" s="19"/>
      <c r="F14" s="93"/>
      <c r="G14" s="60"/>
      <c r="H14" s="129"/>
      <c r="I14" s="122"/>
      <c r="J14" s="123"/>
      <c r="K14" s="123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</row>
    <row r="15" spans="1:54" ht="18" customHeight="1">
      <c r="A15" s="6"/>
      <c r="B15" s="5"/>
      <c r="C15" s="136" t="s">
        <v>386</v>
      </c>
      <c r="D15" s="21"/>
      <c r="E15" s="19"/>
      <c r="F15" s="93"/>
      <c r="G15" s="60"/>
      <c r="H15" s="129"/>
      <c r="I15" s="122"/>
      <c r="J15" s="123"/>
      <c r="K15" s="123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</row>
    <row r="16" spans="1:54" ht="18" customHeight="1">
      <c r="A16" s="6"/>
      <c r="B16" s="5"/>
      <c r="C16" s="169" t="s">
        <v>385</v>
      </c>
      <c r="D16" s="21"/>
      <c r="E16" s="19"/>
      <c r="F16" s="93"/>
      <c r="G16" s="60"/>
      <c r="H16" s="129"/>
      <c r="I16" s="122"/>
      <c r="J16" s="123"/>
      <c r="K16" s="123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</row>
    <row r="17" spans="1:54" ht="18" customHeight="1">
      <c r="A17" s="6"/>
      <c r="B17" s="5"/>
      <c r="C17" s="120" t="s">
        <v>384</v>
      </c>
      <c r="D17" s="21"/>
      <c r="E17" s="19"/>
      <c r="F17" s="37">
        <f>SUM(F11:G15)-F16</f>
        <v>2340958.34</v>
      </c>
      <c r="G17" s="19"/>
      <c r="H17" s="129"/>
      <c r="I17" s="122"/>
      <c r="J17" s="123"/>
      <c r="K17" s="123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</row>
    <row r="18" spans="1:54" ht="18" customHeight="1">
      <c r="A18" s="6"/>
      <c r="B18" s="5"/>
      <c r="C18" s="136" t="s">
        <v>383</v>
      </c>
      <c r="D18" s="21"/>
      <c r="E18" s="19"/>
      <c r="F18" s="93">
        <v>0</v>
      </c>
      <c r="G18" s="60"/>
      <c r="H18" s="129"/>
      <c r="I18" s="122"/>
      <c r="J18" s="123"/>
      <c r="K18" s="123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</row>
    <row r="19" spans="1:54" ht="18" customHeight="1">
      <c r="A19" s="6"/>
      <c r="B19" s="5"/>
      <c r="C19" s="136" t="s">
        <v>382</v>
      </c>
      <c r="D19" s="21"/>
      <c r="E19" s="19"/>
      <c r="F19" s="152"/>
      <c r="G19" s="60"/>
      <c r="H19" s="129"/>
      <c r="I19" s="122"/>
      <c r="J19" s="123"/>
      <c r="K19" s="123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</row>
    <row r="20" spans="1:54" ht="18" customHeight="1">
      <c r="A20" s="6"/>
      <c r="B20" s="5"/>
      <c r="C20" s="136" t="s">
        <v>381</v>
      </c>
      <c r="D20" s="21"/>
      <c r="E20" s="19"/>
      <c r="F20" s="93"/>
      <c r="G20" s="60"/>
      <c r="H20" s="129"/>
      <c r="I20" s="122"/>
      <c r="J20" s="123"/>
      <c r="K20" s="123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</row>
    <row r="21" spans="1:54" ht="18" customHeight="1">
      <c r="A21" s="6"/>
      <c r="B21" s="5"/>
      <c r="C21" s="136" t="s">
        <v>380</v>
      </c>
      <c r="D21" s="21"/>
      <c r="E21" s="19"/>
      <c r="F21" s="93"/>
      <c r="G21" s="60"/>
      <c r="H21" s="129"/>
      <c r="I21" s="122"/>
      <c r="J21" s="123"/>
      <c r="K21" s="123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</row>
    <row r="22" spans="1:54" ht="18" customHeight="1">
      <c r="A22" s="6"/>
      <c r="B22" s="5"/>
      <c r="C22" s="136" t="s">
        <v>379</v>
      </c>
      <c r="D22" s="21"/>
      <c r="E22" s="19"/>
      <c r="F22" s="93"/>
      <c r="G22" s="60"/>
      <c r="H22" s="129"/>
      <c r="I22" s="122"/>
      <c r="J22" s="123"/>
      <c r="K22" s="123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</row>
    <row r="23" spans="1:54" ht="18" customHeight="1">
      <c r="A23" s="6"/>
      <c r="B23" s="5"/>
      <c r="C23" s="136" t="s">
        <v>378</v>
      </c>
      <c r="D23" s="21"/>
      <c r="E23" s="19"/>
      <c r="F23" s="93"/>
      <c r="G23" s="60"/>
      <c r="H23" s="129"/>
      <c r="I23" s="122"/>
      <c r="J23" s="123"/>
      <c r="K23" s="123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</row>
    <row r="24" spans="1:54" ht="18" customHeight="1">
      <c r="A24" s="6"/>
      <c r="B24" s="5"/>
      <c r="C24" s="168" t="s">
        <v>377</v>
      </c>
      <c r="D24" s="21"/>
      <c r="E24" s="19"/>
      <c r="F24" s="167">
        <f>SUM(F18:G23)</f>
        <v>0</v>
      </c>
      <c r="G24" s="19"/>
      <c r="H24" s="129"/>
      <c r="I24" s="122"/>
      <c r="J24" s="123"/>
      <c r="K24" s="123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</row>
    <row r="25" spans="1:54" ht="18" customHeight="1">
      <c r="A25" s="6"/>
      <c r="B25" s="5"/>
      <c r="C25" s="120" t="s">
        <v>376</v>
      </c>
      <c r="D25" s="21"/>
      <c r="E25" s="19"/>
      <c r="F25" s="37">
        <f>F24+F17</f>
        <v>2340958.34</v>
      </c>
      <c r="G25" s="19"/>
      <c r="H25" s="129"/>
      <c r="I25" s="122"/>
      <c r="J25" s="123"/>
      <c r="K25" s="123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</row>
    <row r="26" spans="1:54" ht="6" customHeight="1">
      <c r="A26" s="6"/>
      <c r="B26" s="5"/>
      <c r="C26" s="166"/>
      <c r="D26" s="66"/>
      <c r="E26" s="66"/>
      <c r="F26" s="165"/>
      <c r="G26" s="164"/>
      <c r="H26" s="129"/>
      <c r="I26" s="122"/>
      <c r="J26" s="123"/>
      <c r="K26" s="123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</row>
    <row r="27" spans="1:54" ht="27" customHeight="1">
      <c r="A27" s="6"/>
      <c r="B27" s="5"/>
      <c r="C27" s="120" t="s">
        <v>375</v>
      </c>
      <c r="D27" s="21"/>
      <c r="E27" s="19"/>
      <c r="F27" s="37" t="s">
        <v>10</v>
      </c>
      <c r="G27" s="19"/>
      <c r="H27" s="129"/>
      <c r="I27" s="122"/>
      <c r="J27" s="123"/>
      <c r="K27" s="123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</row>
    <row r="28" spans="1:54" ht="18" customHeight="1">
      <c r="A28" s="6"/>
      <c r="B28" s="5"/>
      <c r="C28" s="163" t="s">
        <v>374</v>
      </c>
      <c r="D28" s="21"/>
      <c r="E28" s="19"/>
      <c r="F28" s="162">
        <f>F29+SUM(F35:F38)</f>
        <v>621034.79430000007</v>
      </c>
      <c r="G28" s="19"/>
      <c r="H28" s="39"/>
      <c r="I28" s="155"/>
      <c r="J28" s="123"/>
      <c r="K28" s="123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</row>
    <row r="29" spans="1:54" ht="18" customHeight="1">
      <c r="A29" s="157"/>
      <c r="B29" s="5"/>
      <c r="C29" s="161" t="s">
        <v>373</v>
      </c>
      <c r="D29" s="21"/>
      <c r="E29" s="19"/>
      <c r="F29" s="160">
        <f>F30+F33+F34</f>
        <v>554753.54</v>
      </c>
      <c r="G29" s="19"/>
      <c r="H29" s="39"/>
      <c r="I29" s="155"/>
      <c r="J29" s="123"/>
      <c r="K29" s="123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</row>
    <row r="30" spans="1:54" ht="18" customHeight="1">
      <c r="A30" s="6"/>
      <c r="B30" s="5"/>
      <c r="C30" s="159" t="s">
        <v>372</v>
      </c>
      <c r="D30" s="21"/>
      <c r="E30" s="19"/>
      <c r="F30" s="158">
        <f>F31+F32</f>
        <v>495692.3600000001</v>
      </c>
      <c r="G30" s="19"/>
      <c r="H30" s="39"/>
      <c r="I30" s="155"/>
      <c r="J30" s="123"/>
      <c r="K30" s="123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</row>
    <row r="31" spans="1:54" ht="18" customHeight="1">
      <c r="A31" s="157" t="s">
        <v>371</v>
      </c>
      <c r="B31" s="5" t="s">
        <v>364</v>
      </c>
      <c r="C31" s="136" t="s">
        <v>370</v>
      </c>
      <c r="D31" s="21"/>
      <c r="E31" s="19"/>
      <c r="F31" s="27">
        <f>'[1]TCE - ANEXO II - Preencher'!Y1</f>
        <v>155968.82000000004</v>
      </c>
      <c r="G31" s="19"/>
      <c r="H31" s="39" t="s">
        <v>362</v>
      </c>
      <c r="I31" s="155"/>
      <c r="J31" s="123"/>
      <c r="K31" s="123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</row>
    <row r="32" spans="1:54" ht="18" customHeight="1">
      <c r="A32" s="157" t="s">
        <v>369</v>
      </c>
      <c r="B32" s="5" t="s">
        <v>364</v>
      </c>
      <c r="C32" s="136" t="s">
        <v>368</v>
      </c>
      <c r="D32" s="21"/>
      <c r="E32" s="19"/>
      <c r="F32" s="27">
        <f>'[1]TCE - ANEXO II - Preencher'!Y2</f>
        <v>339723.5400000001</v>
      </c>
      <c r="G32" s="19"/>
      <c r="H32" s="39" t="s">
        <v>362</v>
      </c>
      <c r="I32" s="155"/>
      <c r="J32" s="123"/>
      <c r="K32" s="123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</row>
    <row r="33" spans="1:54" ht="18" customHeight="1">
      <c r="A33" s="157" t="s">
        <v>367</v>
      </c>
      <c r="B33" s="5" t="s">
        <v>364</v>
      </c>
      <c r="C33" s="136" t="s">
        <v>366</v>
      </c>
      <c r="D33" s="21"/>
      <c r="E33" s="19"/>
      <c r="F33" s="27">
        <f>'[1]TCE - ANEXO II - Preencher'!Y4</f>
        <v>0</v>
      </c>
      <c r="G33" s="19"/>
      <c r="H33" s="39" t="s">
        <v>362</v>
      </c>
      <c r="I33" s="155"/>
      <c r="J33" s="123"/>
      <c r="K33" s="123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</row>
    <row r="34" spans="1:54" ht="18" customHeight="1">
      <c r="A34" s="157" t="s">
        <v>365</v>
      </c>
      <c r="B34" s="5" t="s">
        <v>364</v>
      </c>
      <c r="C34" s="136" t="s">
        <v>363</v>
      </c>
      <c r="D34" s="21"/>
      <c r="E34" s="19"/>
      <c r="F34" s="27">
        <f>'[1]TCE - ANEXO II - Preencher'!Y3</f>
        <v>59061.179999999993</v>
      </c>
      <c r="G34" s="19"/>
      <c r="H34" s="39" t="s">
        <v>362</v>
      </c>
      <c r="I34" s="155"/>
      <c r="J34" s="123"/>
      <c r="K34" s="123"/>
      <c r="L34" s="1"/>
      <c r="M34" s="156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</row>
    <row r="35" spans="1:54" ht="18" customHeight="1">
      <c r="A35" s="6" t="s">
        <v>342</v>
      </c>
      <c r="B35" s="5" t="s">
        <v>341</v>
      </c>
      <c r="C35" s="136" t="s">
        <v>361</v>
      </c>
      <c r="D35" s="21"/>
      <c r="E35" s="19"/>
      <c r="F35" s="27">
        <f>'[1]MEM.CÁLC.FP.'!$D$96</f>
        <v>43506.376799999998</v>
      </c>
      <c r="G35" s="19"/>
      <c r="H35" s="39" t="s">
        <v>339</v>
      </c>
      <c r="I35" s="155"/>
      <c r="J35" s="123"/>
      <c r="K35" s="123"/>
      <c r="L35" s="156"/>
      <c r="M35" s="54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</row>
    <row r="36" spans="1:54" ht="18" customHeight="1">
      <c r="A36" s="6" t="s">
        <v>344</v>
      </c>
      <c r="B36" s="5" t="s">
        <v>341</v>
      </c>
      <c r="C36" s="136" t="s">
        <v>360</v>
      </c>
      <c r="D36" s="21"/>
      <c r="E36" s="19"/>
      <c r="F36" s="27">
        <f>IF(G6="SIM","",'[1]MEM.CÁLC.FP.'!$D$97)</f>
        <v>5438.2970999999998</v>
      </c>
      <c r="G36" s="19"/>
      <c r="H36" s="39" t="s">
        <v>339</v>
      </c>
      <c r="I36" s="155"/>
      <c r="J36" s="123"/>
      <c r="K36" s="123"/>
      <c r="L36" s="156"/>
      <c r="M36" s="54"/>
      <c r="N36" s="7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</row>
    <row r="37" spans="1:54" ht="18" customHeight="1">
      <c r="A37" s="1" t="s">
        <v>359</v>
      </c>
      <c r="B37" s="1" t="s">
        <v>358</v>
      </c>
      <c r="C37" s="136" t="s">
        <v>357</v>
      </c>
      <c r="D37" s="21"/>
      <c r="E37" s="19"/>
      <c r="F37" s="27">
        <f>'[1]MEM.CÁLC.FP.'!$C$100</f>
        <v>6081.8300000000054</v>
      </c>
      <c r="G37" s="19"/>
      <c r="H37" s="39" t="s">
        <v>339</v>
      </c>
      <c r="I37" s="155"/>
      <c r="J37" s="123"/>
      <c r="K37" s="123"/>
      <c r="L37" s="1"/>
      <c r="M37" s="54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</row>
    <row r="38" spans="1:54" ht="18" customHeight="1">
      <c r="A38" s="6"/>
      <c r="B38" s="5"/>
      <c r="C38" s="120" t="s">
        <v>356</v>
      </c>
      <c r="D38" s="21"/>
      <c r="E38" s="19"/>
      <c r="F38" s="37">
        <f>F39+F43+F47</f>
        <v>11254.750400000001</v>
      </c>
      <c r="G38" s="19"/>
      <c r="H38" s="39"/>
      <c r="I38" s="155"/>
      <c r="J38" s="123"/>
      <c r="K38" s="123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</row>
    <row r="39" spans="1:54" ht="18" customHeight="1">
      <c r="A39" s="6"/>
      <c r="B39" s="5"/>
      <c r="C39" s="154" t="s">
        <v>355</v>
      </c>
      <c r="D39" s="21"/>
      <c r="E39" s="19"/>
      <c r="F39" s="126">
        <f>SUM(F40:G42)</f>
        <v>3202.2604000000001</v>
      </c>
      <c r="G39" s="19"/>
      <c r="H39" s="39"/>
      <c r="I39" s="153"/>
      <c r="J39" s="123"/>
      <c r="K39" s="123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</row>
    <row r="40" spans="1:54" ht="18" customHeight="1">
      <c r="A40" s="6"/>
      <c r="B40" s="5"/>
      <c r="C40" s="132" t="s">
        <v>354</v>
      </c>
      <c r="D40" s="21"/>
      <c r="E40" s="19"/>
      <c r="F40" s="131">
        <f>SUM('[1]MEM.CÁLC.FP.'!D6:D7)</f>
        <v>2937.88</v>
      </c>
      <c r="G40" s="19"/>
      <c r="H40" s="39" t="s">
        <v>339</v>
      </c>
      <c r="I40" s="153"/>
      <c r="J40" s="123"/>
      <c r="K40" s="123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</row>
    <row r="41" spans="1:54" ht="18" customHeight="1">
      <c r="A41" s="6" t="s">
        <v>342</v>
      </c>
      <c r="B41" s="5" t="s">
        <v>341</v>
      </c>
      <c r="C41" s="132" t="s">
        <v>353</v>
      </c>
      <c r="D41" s="21"/>
      <c r="E41" s="19"/>
      <c r="F41" s="131">
        <f>SUM('[1]MEM.CÁLC.FP.'!F6:F7)</f>
        <v>235.03040000000001</v>
      </c>
      <c r="G41" s="19"/>
      <c r="H41" s="39" t="s">
        <v>339</v>
      </c>
      <c r="I41" s="153"/>
      <c r="J41" s="123"/>
      <c r="K41" s="123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</row>
    <row r="42" spans="1:54" ht="18" customHeight="1">
      <c r="A42" s="6" t="s">
        <v>344</v>
      </c>
      <c r="B42" s="5" t="s">
        <v>341</v>
      </c>
      <c r="C42" s="132" t="s">
        <v>352</v>
      </c>
      <c r="D42" s="21"/>
      <c r="E42" s="19"/>
      <c r="F42" s="131">
        <f>IF(G6="SIM","",SUM('[1]MEM.CÁLC.FP.'!G6:G7))</f>
        <v>29.35</v>
      </c>
      <c r="G42" s="19"/>
      <c r="H42" s="39" t="s">
        <v>339</v>
      </c>
      <c r="I42" s="153"/>
      <c r="J42" s="123"/>
      <c r="K42" s="123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</row>
    <row r="43" spans="1:54" ht="18" customHeight="1">
      <c r="A43" s="6"/>
      <c r="B43" s="5"/>
      <c r="C43" s="135" t="s">
        <v>351</v>
      </c>
      <c r="D43" s="21"/>
      <c r="E43" s="19"/>
      <c r="F43" s="37">
        <f>SUM(F44:G46)</f>
        <v>0</v>
      </c>
      <c r="G43" s="19"/>
      <c r="H43" s="39"/>
      <c r="I43" s="122"/>
      <c r="J43" s="123"/>
      <c r="K43" s="123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</row>
    <row r="44" spans="1:54" ht="18" customHeight="1">
      <c r="A44" s="6"/>
      <c r="B44" s="5"/>
      <c r="C44" s="132" t="s">
        <v>350</v>
      </c>
      <c r="D44" s="21"/>
      <c r="E44" s="19"/>
      <c r="F44" s="131">
        <f>SUM('[1]MEM.CÁLC.FP.'!D9:D10)</f>
        <v>0</v>
      </c>
      <c r="G44" s="19"/>
      <c r="H44" s="39" t="s">
        <v>339</v>
      </c>
      <c r="I44" s="122"/>
      <c r="J44" s="123"/>
      <c r="K44" s="123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</row>
    <row r="45" spans="1:54" ht="18" customHeight="1">
      <c r="A45" s="6" t="s">
        <v>342</v>
      </c>
      <c r="B45" s="5" t="s">
        <v>341</v>
      </c>
      <c r="C45" s="132" t="s">
        <v>349</v>
      </c>
      <c r="D45" s="21"/>
      <c r="E45" s="19"/>
      <c r="F45" s="131">
        <f>SUM('[1]MEM.CÁLC.FP.'!F9:F10)</f>
        <v>0</v>
      </c>
      <c r="G45" s="19"/>
      <c r="H45" s="39" t="s">
        <v>339</v>
      </c>
      <c r="I45" s="122"/>
      <c r="J45" s="123"/>
      <c r="K45" s="123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</row>
    <row r="46" spans="1:54" ht="18" customHeight="1">
      <c r="A46" s="6" t="s">
        <v>344</v>
      </c>
      <c r="B46" s="5" t="s">
        <v>341</v>
      </c>
      <c r="C46" s="132" t="s">
        <v>348</v>
      </c>
      <c r="D46" s="21"/>
      <c r="E46" s="19"/>
      <c r="F46" s="131">
        <f>IF(G6="SIM","",SUM('[1]MEM.CÁLC.FP.'!G9:G10))</f>
        <v>0</v>
      </c>
      <c r="G46" s="19"/>
      <c r="H46" s="39" t="s">
        <v>339</v>
      </c>
      <c r="I46" s="122"/>
      <c r="J46" s="123"/>
      <c r="K46" s="123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</row>
    <row r="47" spans="1:54" ht="18" customHeight="1">
      <c r="A47" s="6"/>
      <c r="B47" s="5"/>
      <c r="C47" s="135" t="s">
        <v>347</v>
      </c>
      <c r="D47" s="21"/>
      <c r="E47" s="19"/>
      <c r="F47" s="37">
        <f>SUM(F48:G51)</f>
        <v>8052.4900000000007</v>
      </c>
      <c r="G47" s="19"/>
      <c r="H47" s="39"/>
      <c r="I47" s="153"/>
      <c r="J47" s="123"/>
      <c r="K47" s="123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</row>
    <row r="48" spans="1:54" ht="18" customHeight="1">
      <c r="A48" s="6"/>
      <c r="B48" s="5"/>
      <c r="C48" s="132" t="s">
        <v>346</v>
      </c>
      <c r="D48" s="21"/>
      <c r="E48" s="19"/>
      <c r="F48" s="131">
        <f>'[1]MEM.CÁLC.FP.'!D12+'[1]MEM.CÁLC.FP.'!D14-'[1]MEM.CÁLC.FP.'!D13-'[1]MEM.CÁLC.FP.'!D15</f>
        <v>7014.75</v>
      </c>
      <c r="G48" s="19"/>
      <c r="H48" s="39" t="s">
        <v>339</v>
      </c>
      <c r="I48" s="153"/>
      <c r="J48" s="123"/>
      <c r="K48" s="123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</row>
    <row r="49" spans="1:54" ht="18" customHeight="1">
      <c r="A49" s="6" t="s">
        <v>342</v>
      </c>
      <c r="B49" s="5" t="s">
        <v>341</v>
      </c>
      <c r="C49" s="132" t="s">
        <v>345</v>
      </c>
      <c r="D49" s="21"/>
      <c r="E49" s="19"/>
      <c r="F49" s="131">
        <f>SUM('[1]MEM.CÁLC.FP.'!F12:F15)</f>
        <v>922.44</v>
      </c>
      <c r="G49" s="19"/>
      <c r="H49" s="39" t="s">
        <v>339</v>
      </c>
      <c r="I49" s="153"/>
      <c r="J49" s="123"/>
      <c r="K49" s="123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</row>
    <row r="50" spans="1:54" ht="18" customHeight="1">
      <c r="A50" s="6" t="s">
        <v>344</v>
      </c>
      <c r="B50" s="5" t="s">
        <v>341</v>
      </c>
      <c r="C50" s="132" t="s">
        <v>343</v>
      </c>
      <c r="D50" s="21"/>
      <c r="E50" s="19"/>
      <c r="F50" s="131">
        <f>IF(G6="SIM","",SUM('[1]MEM.CÁLC.FP.'!G12:G15))</f>
        <v>115.3</v>
      </c>
      <c r="G50" s="19"/>
      <c r="H50" s="39" t="s">
        <v>339</v>
      </c>
      <c r="I50" s="124"/>
      <c r="J50" s="123"/>
      <c r="K50" s="123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</row>
    <row r="51" spans="1:54" ht="18" customHeight="1">
      <c r="A51" s="6" t="s">
        <v>342</v>
      </c>
      <c r="B51" s="5" t="s">
        <v>341</v>
      </c>
      <c r="C51" s="132" t="s">
        <v>340</v>
      </c>
      <c r="D51" s="21"/>
      <c r="E51" s="19"/>
      <c r="F51" s="131">
        <f>SUM('[1]MEM.CÁLC.FP.'!H12:H15)</f>
        <v>0</v>
      </c>
      <c r="G51" s="19"/>
      <c r="H51" s="39" t="s">
        <v>339</v>
      </c>
      <c r="I51" s="153"/>
      <c r="J51" s="123"/>
      <c r="K51" s="123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</row>
    <row r="52" spans="1:54" ht="18" customHeight="1">
      <c r="A52" s="6"/>
      <c r="B52" s="5"/>
      <c r="C52" s="120" t="s">
        <v>338</v>
      </c>
      <c r="D52" s="21"/>
      <c r="E52" s="19"/>
      <c r="F52" s="37">
        <f>SUM(F53:G60)</f>
        <v>102447.15</v>
      </c>
      <c r="G52" s="19"/>
      <c r="H52" s="129"/>
      <c r="I52" s="122"/>
      <c r="J52" s="123"/>
      <c r="K52" s="123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</row>
    <row r="53" spans="1:54" ht="18" customHeight="1">
      <c r="A53" s="6" t="s">
        <v>337</v>
      </c>
      <c r="B53" s="5" t="s">
        <v>336</v>
      </c>
      <c r="C53" s="136" t="s">
        <v>335</v>
      </c>
      <c r="D53" s="21"/>
      <c r="E53" s="19"/>
      <c r="F53" s="93">
        <v>116403.59</v>
      </c>
      <c r="G53" s="60"/>
      <c r="H53" s="39" t="s">
        <v>95</v>
      </c>
      <c r="I53" s="122"/>
      <c r="J53" s="123"/>
      <c r="K53" s="123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</row>
    <row r="54" spans="1:54" ht="18" customHeight="1">
      <c r="A54" s="6" t="s">
        <v>334</v>
      </c>
      <c r="B54" s="5" t="s">
        <v>333</v>
      </c>
      <c r="C54" s="136" t="s">
        <v>332</v>
      </c>
      <c r="D54" s="21"/>
      <c r="E54" s="19"/>
      <c r="F54" s="93">
        <v>-14698.44</v>
      </c>
      <c r="G54" s="60"/>
      <c r="H54" s="39" t="s">
        <v>95</v>
      </c>
      <c r="I54" s="122"/>
      <c r="J54" s="123"/>
      <c r="K54" s="123"/>
      <c r="L54" s="54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</row>
    <row r="55" spans="1:54" ht="18" customHeight="1">
      <c r="A55" s="6" t="s">
        <v>331</v>
      </c>
      <c r="B55" s="5" t="s">
        <v>311</v>
      </c>
      <c r="C55" s="136" t="s">
        <v>330</v>
      </c>
      <c r="D55" s="21"/>
      <c r="E55" s="19"/>
      <c r="F55" s="93">
        <v>0</v>
      </c>
      <c r="G55" s="60"/>
      <c r="H55" s="39" t="s">
        <v>95</v>
      </c>
      <c r="I55" s="122"/>
      <c r="J55" s="123"/>
      <c r="K55" s="123"/>
      <c r="L55" s="54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</row>
    <row r="56" spans="1:54" ht="18" customHeight="1">
      <c r="A56" s="6" t="s">
        <v>329</v>
      </c>
      <c r="B56" s="5" t="s">
        <v>303</v>
      </c>
      <c r="C56" s="136" t="s">
        <v>328</v>
      </c>
      <c r="D56" s="21"/>
      <c r="E56" s="19"/>
      <c r="F56" s="93">
        <v>0</v>
      </c>
      <c r="G56" s="60"/>
      <c r="H56" s="39" t="s">
        <v>95</v>
      </c>
      <c r="I56" s="122"/>
      <c r="J56" s="123"/>
      <c r="K56" s="123"/>
      <c r="L56" s="7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</row>
    <row r="57" spans="1:54" ht="18" customHeight="1">
      <c r="A57" s="6" t="s">
        <v>327</v>
      </c>
      <c r="B57" s="5" t="s">
        <v>326</v>
      </c>
      <c r="C57" s="136" t="s">
        <v>325</v>
      </c>
      <c r="D57" s="21"/>
      <c r="E57" s="19"/>
      <c r="F57" s="93">
        <v>0</v>
      </c>
      <c r="G57" s="60"/>
      <c r="H57" s="39" t="s">
        <v>95</v>
      </c>
      <c r="I57" s="122"/>
      <c r="J57" s="123"/>
      <c r="K57" s="123"/>
      <c r="L57" s="7"/>
      <c r="M57" s="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</row>
    <row r="58" spans="1:54" ht="18" customHeight="1">
      <c r="A58" s="6" t="s">
        <v>324</v>
      </c>
      <c r="B58" s="5" t="s">
        <v>323</v>
      </c>
      <c r="C58" s="136" t="s">
        <v>322</v>
      </c>
      <c r="D58" s="21"/>
      <c r="E58" s="19"/>
      <c r="F58" s="93">
        <v>0</v>
      </c>
      <c r="G58" s="60"/>
      <c r="H58" s="39" t="s">
        <v>95</v>
      </c>
      <c r="I58" s="122"/>
      <c r="J58" s="123"/>
      <c r="K58" s="123"/>
      <c r="L58" s="7"/>
      <c r="M58" s="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  <c r="AT58" s="1"/>
      <c r="AU58" s="1"/>
      <c r="AV58" s="1"/>
      <c r="AW58" s="1"/>
      <c r="AX58" s="1"/>
      <c r="AY58" s="1"/>
      <c r="AZ58" s="1"/>
      <c r="BA58" s="1"/>
      <c r="BB58" s="1"/>
    </row>
    <row r="59" spans="1:54" ht="18" customHeight="1">
      <c r="A59" s="6" t="s">
        <v>321</v>
      </c>
      <c r="B59" s="5" t="s">
        <v>320</v>
      </c>
      <c r="C59" s="132" t="s">
        <v>319</v>
      </c>
      <c r="D59" s="21"/>
      <c r="E59" s="19"/>
      <c r="F59" s="152">
        <v>0</v>
      </c>
      <c r="G59" s="60"/>
      <c r="H59" s="39" t="s">
        <v>95</v>
      </c>
      <c r="I59" s="122"/>
      <c r="J59" s="123"/>
      <c r="K59" s="123"/>
      <c r="L59" s="7"/>
      <c r="M59" s="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  <c r="AT59" s="1"/>
      <c r="AU59" s="1"/>
      <c r="AV59" s="1"/>
      <c r="AW59" s="1"/>
      <c r="AX59" s="1"/>
      <c r="AY59" s="1"/>
      <c r="AZ59" s="1"/>
      <c r="BA59" s="1"/>
      <c r="BB59" s="1"/>
    </row>
    <row r="60" spans="1:54" ht="18" customHeight="1">
      <c r="A60" s="6" t="s">
        <v>318</v>
      </c>
      <c r="B60" s="5" t="s">
        <v>279</v>
      </c>
      <c r="C60" s="136" t="s">
        <v>317</v>
      </c>
      <c r="D60" s="21"/>
      <c r="E60" s="19"/>
      <c r="F60" s="93">
        <v>742</v>
      </c>
      <c r="G60" s="60"/>
      <c r="H60" s="39" t="s">
        <v>95</v>
      </c>
      <c r="I60" s="122"/>
      <c r="J60" s="123"/>
      <c r="K60" s="123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  <c r="AT60" s="1"/>
      <c r="AU60" s="1"/>
      <c r="AV60" s="1"/>
      <c r="AW60" s="1"/>
      <c r="AX60" s="1"/>
      <c r="AY60" s="1"/>
      <c r="AZ60" s="1"/>
      <c r="BA60" s="1"/>
      <c r="BB60" s="1"/>
    </row>
    <row r="61" spans="1:54" ht="18" customHeight="1">
      <c r="A61" s="6"/>
      <c r="B61" s="5"/>
      <c r="C61" s="120" t="s">
        <v>316</v>
      </c>
      <c r="D61" s="21"/>
      <c r="E61" s="19"/>
      <c r="F61" s="37">
        <f>SUM(F62:G66)+F67+F76+F77</f>
        <v>59933.95</v>
      </c>
      <c r="G61" s="19"/>
      <c r="H61" s="129"/>
      <c r="I61" s="122"/>
      <c r="J61" s="123"/>
      <c r="K61" s="123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  <c r="AT61" s="1"/>
      <c r="AU61" s="1"/>
      <c r="AV61" s="1"/>
      <c r="AW61" s="1"/>
      <c r="AX61" s="1"/>
      <c r="AY61" s="1"/>
      <c r="AZ61" s="1"/>
      <c r="BA61" s="1"/>
      <c r="BB61" s="1"/>
    </row>
    <row r="62" spans="1:54" ht="18" customHeight="1">
      <c r="A62" s="6" t="s">
        <v>315</v>
      </c>
      <c r="B62" s="5" t="s">
        <v>314</v>
      </c>
      <c r="C62" s="136" t="s">
        <v>313</v>
      </c>
      <c r="D62" s="21"/>
      <c r="E62" s="19"/>
      <c r="F62" s="93">
        <v>21355.41</v>
      </c>
      <c r="G62" s="60"/>
      <c r="H62" s="39" t="s">
        <v>95</v>
      </c>
      <c r="I62" s="122"/>
      <c r="J62" s="123"/>
      <c r="K62" s="123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  <c r="AT62" s="1"/>
      <c r="AU62" s="1"/>
      <c r="AV62" s="1"/>
      <c r="AW62" s="1"/>
      <c r="AX62" s="1"/>
      <c r="AY62" s="1"/>
      <c r="AZ62" s="1"/>
      <c r="BA62" s="1"/>
      <c r="BB62" s="1"/>
    </row>
    <row r="63" spans="1:54" ht="18" customHeight="1">
      <c r="A63" s="6" t="s">
        <v>312</v>
      </c>
      <c r="B63" s="5" t="s">
        <v>311</v>
      </c>
      <c r="C63" s="136" t="s">
        <v>310</v>
      </c>
      <c r="D63" s="21"/>
      <c r="E63" s="19"/>
      <c r="F63" s="93">
        <f>36092.31+999.9</f>
        <v>37092.21</v>
      </c>
      <c r="G63" s="60"/>
      <c r="H63" s="39" t="s">
        <v>95</v>
      </c>
      <c r="I63" s="122"/>
      <c r="J63" s="123"/>
      <c r="K63" s="123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  <c r="AT63" s="1"/>
      <c r="AU63" s="1"/>
      <c r="AV63" s="1"/>
      <c r="AW63" s="1"/>
      <c r="AX63" s="1"/>
      <c r="AY63" s="1"/>
      <c r="AZ63" s="1"/>
      <c r="BA63" s="1"/>
      <c r="BB63" s="1"/>
    </row>
    <row r="64" spans="1:54" ht="18" customHeight="1">
      <c r="A64" s="6" t="s">
        <v>309</v>
      </c>
      <c r="B64" s="5" t="s">
        <v>308</v>
      </c>
      <c r="C64" s="136" t="s">
        <v>307</v>
      </c>
      <c r="D64" s="21"/>
      <c r="E64" s="19"/>
      <c r="F64" s="93">
        <v>1486.33</v>
      </c>
      <c r="G64" s="60"/>
      <c r="H64" s="39" t="s">
        <v>95</v>
      </c>
      <c r="I64" s="122"/>
      <c r="J64" s="123"/>
      <c r="K64" s="123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  <c r="AT64" s="1"/>
      <c r="AU64" s="1"/>
      <c r="AV64" s="1"/>
      <c r="AW64" s="1"/>
      <c r="AX64" s="1"/>
      <c r="AY64" s="1"/>
      <c r="AZ64" s="1"/>
      <c r="BA64" s="1"/>
      <c r="BB64" s="1"/>
    </row>
    <row r="65" spans="1:54" ht="18" customHeight="1">
      <c r="A65" s="6" t="s">
        <v>306</v>
      </c>
      <c r="B65" s="5" t="s">
        <v>292</v>
      </c>
      <c r="C65" s="136" t="s">
        <v>305</v>
      </c>
      <c r="D65" s="21"/>
      <c r="E65" s="19"/>
      <c r="F65" s="93">
        <v>0</v>
      </c>
      <c r="G65" s="60"/>
      <c r="H65" s="39" t="s">
        <v>95</v>
      </c>
      <c r="I65" s="124"/>
      <c r="J65" s="123"/>
      <c r="K65" s="123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  <c r="AT65" s="1"/>
      <c r="AU65" s="1"/>
      <c r="AV65" s="1"/>
      <c r="AW65" s="1"/>
      <c r="AX65" s="1"/>
      <c r="AY65" s="1"/>
      <c r="AZ65" s="1"/>
      <c r="BA65" s="1"/>
      <c r="BB65" s="1"/>
    </row>
    <row r="66" spans="1:54" ht="18" customHeight="1">
      <c r="A66" s="6" t="s">
        <v>304</v>
      </c>
      <c r="B66" s="5" t="s">
        <v>303</v>
      </c>
      <c r="C66" s="136" t="s">
        <v>302</v>
      </c>
      <c r="D66" s="21"/>
      <c r="E66" s="19"/>
      <c r="F66" s="93">
        <v>0</v>
      </c>
      <c r="G66" s="60"/>
      <c r="H66" s="39" t="s">
        <v>95</v>
      </c>
      <c r="I66" s="122"/>
      <c r="J66" s="123"/>
      <c r="K66" s="123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  <c r="AT66" s="1"/>
      <c r="AU66" s="1"/>
      <c r="AV66" s="1"/>
      <c r="AW66" s="1"/>
      <c r="AX66" s="1"/>
      <c r="AY66" s="1"/>
      <c r="AZ66" s="1"/>
      <c r="BA66" s="1"/>
      <c r="BB66" s="1"/>
    </row>
    <row r="67" spans="1:54" ht="18" customHeight="1">
      <c r="A67" s="6"/>
      <c r="B67" s="5"/>
      <c r="C67" s="135" t="s">
        <v>301</v>
      </c>
      <c r="D67" s="21"/>
      <c r="E67" s="19"/>
      <c r="F67" s="134">
        <f>F68+F69</f>
        <v>0</v>
      </c>
      <c r="G67" s="19"/>
      <c r="H67" s="129"/>
      <c r="I67" s="122"/>
      <c r="J67" s="123"/>
      <c r="K67" s="123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  <c r="AT67" s="1"/>
      <c r="AU67" s="1"/>
      <c r="AV67" s="1"/>
      <c r="AW67" s="1"/>
      <c r="AX67" s="1"/>
      <c r="AY67" s="1"/>
      <c r="AZ67" s="1"/>
      <c r="BA67" s="1"/>
      <c r="BB67" s="1"/>
    </row>
    <row r="68" spans="1:54" ht="18" customHeight="1">
      <c r="A68" s="6" t="s">
        <v>300</v>
      </c>
      <c r="B68" s="5" t="s">
        <v>299</v>
      </c>
      <c r="C68" s="132" t="s">
        <v>298</v>
      </c>
      <c r="D68" s="21"/>
      <c r="E68" s="19"/>
      <c r="F68" s="93">
        <v>0</v>
      </c>
      <c r="G68" s="60"/>
      <c r="H68" s="39" t="s">
        <v>95</v>
      </c>
      <c r="I68" s="122"/>
      <c r="J68" s="123"/>
      <c r="K68" s="123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  <c r="AT68" s="1"/>
      <c r="AU68" s="1"/>
      <c r="AV68" s="1"/>
      <c r="AW68" s="1"/>
      <c r="AX68" s="1"/>
      <c r="AY68" s="1"/>
      <c r="AZ68" s="1"/>
      <c r="BA68" s="1"/>
      <c r="BB68" s="1"/>
    </row>
    <row r="69" spans="1:54" ht="18" customHeight="1">
      <c r="A69" s="6"/>
      <c r="B69" s="5"/>
      <c r="C69" s="135" t="s">
        <v>297</v>
      </c>
      <c r="D69" s="21"/>
      <c r="E69" s="19"/>
      <c r="F69" s="134">
        <f>F70+F71+F74+F75</f>
        <v>0</v>
      </c>
      <c r="G69" s="19"/>
      <c r="H69" s="129"/>
      <c r="I69" s="122"/>
      <c r="J69" s="123"/>
      <c r="K69" s="123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  <c r="AT69" s="1"/>
      <c r="AU69" s="1"/>
      <c r="AV69" s="1"/>
      <c r="AW69" s="1"/>
      <c r="AX69" s="1"/>
      <c r="AY69" s="1"/>
      <c r="AZ69" s="1"/>
      <c r="BA69" s="1"/>
      <c r="BB69" s="1"/>
    </row>
    <row r="70" spans="1:54" ht="18" customHeight="1">
      <c r="A70" s="6" t="s">
        <v>296</v>
      </c>
      <c r="B70" s="5" t="s">
        <v>287</v>
      </c>
      <c r="C70" s="132" t="s">
        <v>295</v>
      </c>
      <c r="D70" s="21"/>
      <c r="E70" s="19"/>
      <c r="F70" s="93"/>
      <c r="G70" s="60"/>
      <c r="H70" s="39" t="s">
        <v>95</v>
      </c>
      <c r="I70" s="122"/>
      <c r="J70" s="123"/>
      <c r="K70" s="123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  <c r="AT70" s="1"/>
      <c r="AU70" s="1"/>
      <c r="AV70" s="1"/>
      <c r="AW70" s="1"/>
      <c r="AX70" s="1"/>
      <c r="AY70" s="1"/>
      <c r="AZ70" s="1"/>
      <c r="BA70" s="1"/>
      <c r="BB70" s="1"/>
    </row>
    <row r="71" spans="1:54" ht="18" customHeight="1">
      <c r="A71" s="6"/>
      <c r="B71" s="5"/>
      <c r="C71" s="135" t="s">
        <v>294</v>
      </c>
      <c r="D71" s="21"/>
      <c r="E71" s="19"/>
      <c r="F71" s="134">
        <f>SUM(F72:G73)</f>
        <v>0</v>
      </c>
      <c r="G71" s="19"/>
      <c r="H71" s="129"/>
      <c r="I71" s="122"/>
      <c r="J71" s="123"/>
      <c r="K71" s="123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  <c r="AT71" s="1"/>
      <c r="AU71" s="1"/>
      <c r="AV71" s="1"/>
      <c r="AW71" s="1"/>
      <c r="AX71" s="1"/>
      <c r="AY71" s="1"/>
      <c r="AZ71" s="1"/>
      <c r="BA71" s="1"/>
      <c r="BB71" s="1"/>
    </row>
    <row r="72" spans="1:54" ht="18" customHeight="1">
      <c r="A72" s="6" t="s">
        <v>293</v>
      </c>
      <c r="B72" s="5" t="s">
        <v>292</v>
      </c>
      <c r="C72" s="132" t="s">
        <v>291</v>
      </c>
      <c r="D72" s="21"/>
      <c r="E72" s="19"/>
      <c r="F72" s="61">
        <v>0</v>
      </c>
      <c r="G72" s="60"/>
      <c r="H72" s="39" t="s">
        <v>95</v>
      </c>
      <c r="I72" s="122"/>
      <c r="J72" s="123"/>
      <c r="K72" s="123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  <c r="AT72" s="1"/>
      <c r="AU72" s="1"/>
      <c r="AV72" s="1"/>
      <c r="AW72" s="1"/>
      <c r="AX72" s="1"/>
      <c r="AY72" s="1"/>
      <c r="AZ72" s="1"/>
      <c r="BA72" s="1"/>
      <c r="BB72" s="1"/>
    </row>
    <row r="73" spans="1:54" ht="18" customHeight="1">
      <c r="A73" s="6" t="s">
        <v>290</v>
      </c>
      <c r="B73" s="5" t="s">
        <v>287</v>
      </c>
      <c r="C73" s="132" t="s">
        <v>289</v>
      </c>
      <c r="D73" s="21"/>
      <c r="E73" s="19"/>
      <c r="F73" s="61">
        <v>0</v>
      </c>
      <c r="G73" s="60"/>
      <c r="H73" s="39" t="s">
        <v>95</v>
      </c>
      <c r="I73" s="122"/>
      <c r="J73" s="123"/>
      <c r="K73" s="123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  <c r="AT73" s="1"/>
      <c r="AU73" s="1"/>
      <c r="AV73" s="1"/>
      <c r="AW73" s="1"/>
      <c r="AX73" s="1"/>
      <c r="AY73" s="1"/>
      <c r="AZ73" s="1"/>
      <c r="BA73" s="1"/>
      <c r="BB73" s="1"/>
    </row>
    <row r="74" spans="1:54" ht="18" customHeight="1">
      <c r="A74" s="6" t="s">
        <v>288</v>
      </c>
      <c r="B74" s="5" t="s">
        <v>287</v>
      </c>
      <c r="C74" s="132" t="s">
        <v>286</v>
      </c>
      <c r="D74" s="21"/>
      <c r="E74" s="19"/>
      <c r="F74" s="61">
        <v>0</v>
      </c>
      <c r="G74" s="60"/>
      <c r="H74" s="39" t="s">
        <v>95</v>
      </c>
      <c r="I74" s="122"/>
      <c r="J74" s="123"/>
      <c r="K74" s="123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  <c r="AT74" s="1"/>
      <c r="AU74" s="1"/>
      <c r="AV74" s="1"/>
      <c r="AW74" s="1"/>
      <c r="AX74" s="1"/>
      <c r="AY74" s="1"/>
      <c r="AZ74" s="1"/>
      <c r="BA74" s="1"/>
      <c r="BB74" s="1"/>
    </row>
    <row r="75" spans="1:54" ht="18" customHeight="1">
      <c r="A75" s="6" t="s">
        <v>285</v>
      </c>
      <c r="B75" s="5" t="s">
        <v>279</v>
      </c>
      <c r="C75" s="132" t="s">
        <v>284</v>
      </c>
      <c r="D75" s="21"/>
      <c r="E75" s="19"/>
      <c r="F75" s="61">
        <v>0</v>
      </c>
      <c r="G75" s="60"/>
      <c r="H75" s="39" t="s">
        <v>95</v>
      </c>
      <c r="I75" s="122"/>
      <c r="J75" s="123"/>
      <c r="K75" s="123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  <c r="AT75" s="1"/>
      <c r="AU75" s="1"/>
      <c r="AV75" s="1"/>
      <c r="AW75" s="1"/>
      <c r="AX75" s="1"/>
      <c r="AY75" s="1"/>
      <c r="AZ75" s="1"/>
      <c r="BA75" s="1"/>
      <c r="BB75" s="1"/>
    </row>
    <row r="76" spans="1:54" ht="18" customHeight="1">
      <c r="A76" s="6" t="s">
        <v>283</v>
      </c>
      <c r="B76" s="5" t="s">
        <v>282</v>
      </c>
      <c r="C76" s="132" t="s">
        <v>281</v>
      </c>
      <c r="D76" s="21"/>
      <c r="E76" s="19"/>
      <c r="F76" s="93">
        <v>0</v>
      </c>
      <c r="G76" s="60"/>
      <c r="H76" s="39" t="s">
        <v>95</v>
      </c>
      <c r="I76" s="151"/>
      <c r="J76" s="150"/>
      <c r="K76" s="150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  <c r="AT76" s="1"/>
      <c r="AU76" s="1"/>
      <c r="AV76" s="1"/>
      <c r="AW76" s="1"/>
      <c r="AX76" s="1"/>
      <c r="AY76" s="1"/>
      <c r="AZ76" s="1"/>
      <c r="BA76" s="1"/>
      <c r="BB76" s="1"/>
    </row>
    <row r="77" spans="1:54" ht="18" customHeight="1">
      <c r="A77" s="6" t="s">
        <v>280</v>
      </c>
      <c r="B77" s="5" t="s">
        <v>279</v>
      </c>
      <c r="C77" s="136" t="s">
        <v>278</v>
      </c>
      <c r="D77" s="21"/>
      <c r="E77" s="19"/>
      <c r="F77" s="93">
        <v>0</v>
      </c>
      <c r="G77" s="60"/>
      <c r="H77" s="39" t="s">
        <v>95</v>
      </c>
      <c r="I77" s="122"/>
      <c r="J77" s="123"/>
      <c r="K77" s="123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  <c r="AT77" s="1"/>
      <c r="AU77" s="1"/>
      <c r="AV77" s="1"/>
      <c r="AW77" s="1"/>
      <c r="AX77" s="1"/>
      <c r="AY77" s="1"/>
      <c r="AZ77" s="1"/>
      <c r="BA77" s="1"/>
      <c r="BB77" s="1"/>
    </row>
    <row r="78" spans="1:54" ht="18" customHeight="1">
      <c r="A78" s="6"/>
      <c r="B78" s="5"/>
      <c r="C78" s="120" t="s">
        <v>277</v>
      </c>
      <c r="D78" s="21"/>
      <c r="E78" s="19"/>
      <c r="F78" s="37">
        <f>F79+F80+F83</f>
        <v>0</v>
      </c>
      <c r="G78" s="19"/>
      <c r="H78" s="130"/>
      <c r="I78" s="122"/>
      <c r="J78" s="123"/>
      <c r="K78" s="123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  <c r="AT78" s="1"/>
      <c r="AU78" s="1"/>
      <c r="AV78" s="1"/>
      <c r="AW78" s="1"/>
      <c r="AX78" s="1"/>
      <c r="AY78" s="1"/>
      <c r="AZ78" s="1"/>
      <c r="BA78" s="1"/>
      <c r="BB78" s="1"/>
    </row>
    <row r="79" spans="1:54" ht="18" customHeight="1">
      <c r="A79" s="133" t="s">
        <v>276</v>
      </c>
      <c r="B79" s="5" t="s">
        <v>275</v>
      </c>
      <c r="C79" s="136" t="s">
        <v>274</v>
      </c>
      <c r="D79" s="21"/>
      <c r="E79" s="19"/>
      <c r="F79" s="27">
        <f>SUMIF('[1]TCE - ANEXO IV - Preencher'!$D:$D,'CONTÁBIL- FINANCEIRA '!A79,'[1]TCE - ANEXO IV - Preencher'!$N:$N)</f>
        <v>0</v>
      </c>
      <c r="G79" s="19"/>
      <c r="H79" s="39" t="s">
        <v>92</v>
      </c>
      <c r="I79" s="122"/>
      <c r="J79" s="123"/>
      <c r="K79" s="123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</row>
    <row r="80" spans="1:54" ht="18" customHeight="1">
      <c r="A80" s="6"/>
      <c r="B80" s="5"/>
      <c r="C80" s="135" t="s">
        <v>273</v>
      </c>
      <c r="D80" s="21"/>
      <c r="E80" s="19"/>
      <c r="F80" s="134">
        <f>F81+F82</f>
        <v>0</v>
      </c>
      <c r="G80" s="19"/>
      <c r="H80" s="129"/>
      <c r="I80" s="122"/>
      <c r="J80" s="123"/>
      <c r="K80" s="123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</row>
    <row r="81" spans="1:54" ht="12.75" customHeight="1">
      <c r="A81" s="133" t="s">
        <v>272</v>
      </c>
      <c r="B81" s="5" t="s">
        <v>153</v>
      </c>
      <c r="C81" s="136" t="s">
        <v>271</v>
      </c>
      <c r="D81" s="21"/>
      <c r="E81" s="19"/>
      <c r="F81" s="27">
        <f>SUMIF('[1]TCE - ANEXO IV - Preencher'!$D:$D,'CONTÁBIL- FINANCEIRA '!A81,'[1]TCE - ANEXO IV - Preencher'!$N:$N)</f>
        <v>0</v>
      </c>
      <c r="G81" s="19"/>
      <c r="H81" s="39" t="s">
        <v>92</v>
      </c>
      <c r="I81" s="122"/>
      <c r="J81" s="123"/>
      <c r="K81" s="123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</row>
    <row r="82" spans="1:54" ht="12.75" customHeight="1">
      <c r="A82" s="133" t="s">
        <v>270</v>
      </c>
      <c r="B82" s="5" t="s">
        <v>153</v>
      </c>
      <c r="C82" s="136" t="s">
        <v>269</v>
      </c>
      <c r="D82" s="21"/>
      <c r="E82" s="19"/>
      <c r="F82" s="27">
        <f>SUMIF('[1]TCE - ANEXO IV - Preencher'!$D:$D,'CONTÁBIL- FINANCEIRA '!A82,'[1]TCE - ANEXO IV - Preencher'!$N:$N)</f>
        <v>0</v>
      </c>
      <c r="G82" s="19"/>
      <c r="H82" s="39" t="s">
        <v>92</v>
      </c>
      <c r="I82" s="122"/>
      <c r="J82" s="123"/>
      <c r="K82" s="123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  <c r="AT82" s="1"/>
      <c r="AU82" s="1"/>
      <c r="AV82" s="1"/>
      <c r="AW82" s="1"/>
      <c r="AX82" s="1"/>
      <c r="AY82" s="1"/>
      <c r="AZ82" s="1"/>
      <c r="BA82" s="1"/>
      <c r="BB82" s="1"/>
    </row>
    <row r="83" spans="1:54" ht="18" customHeight="1">
      <c r="A83" s="6"/>
      <c r="B83" s="5"/>
      <c r="C83" s="135" t="s">
        <v>268</v>
      </c>
      <c r="D83" s="21"/>
      <c r="E83" s="19"/>
      <c r="F83" s="134">
        <f>F84+F85</f>
        <v>0</v>
      </c>
      <c r="G83" s="19"/>
      <c r="H83" s="129"/>
      <c r="I83" s="122"/>
      <c r="J83" s="123"/>
      <c r="K83" s="123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  <c r="AT83" s="1"/>
      <c r="AU83" s="1"/>
      <c r="AV83" s="1"/>
      <c r="AW83" s="1"/>
      <c r="AX83" s="1"/>
      <c r="AY83" s="1"/>
      <c r="AZ83" s="1"/>
      <c r="BA83" s="1"/>
      <c r="BB83" s="1"/>
    </row>
    <row r="84" spans="1:54" ht="12.75" customHeight="1">
      <c r="A84" s="133" t="s">
        <v>267</v>
      </c>
      <c r="B84" s="5" t="s">
        <v>264</v>
      </c>
      <c r="C84" s="136" t="s">
        <v>266</v>
      </c>
      <c r="D84" s="21"/>
      <c r="E84" s="19"/>
      <c r="F84" s="27">
        <f>SUMIF('[1]TCE - ANEXO IV - Preencher'!$D:$D,'CONTÁBIL- FINANCEIRA '!A84,'[1]TCE - ANEXO IV - Preencher'!$N:$N)</f>
        <v>0</v>
      </c>
      <c r="G84" s="19"/>
      <c r="H84" s="39" t="s">
        <v>92</v>
      </c>
      <c r="I84" s="122"/>
      <c r="J84" s="123"/>
      <c r="K84" s="123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  <c r="AT84" s="1"/>
      <c r="AU84" s="1"/>
      <c r="AV84" s="1"/>
      <c r="AW84" s="1"/>
      <c r="AX84" s="1"/>
      <c r="AY84" s="1"/>
      <c r="AZ84" s="1"/>
      <c r="BA84" s="1"/>
      <c r="BB84" s="1"/>
    </row>
    <row r="85" spans="1:54" ht="12.75" customHeight="1">
      <c r="A85" s="133" t="s">
        <v>265</v>
      </c>
      <c r="B85" s="5" t="s">
        <v>264</v>
      </c>
      <c r="C85" s="149" t="s">
        <v>263</v>
      </c>
      <c r="D85" s="25"/>
      <c r="E85" s="23"/>
      <c r="F85" s="27">
        <f>SUMIF('[1]TCE - ANEXO IV - Preencher'!$D:$D,'CONTÁBIL- FINANCEIRA '!A85,'[1]TCE - ANEXO IV - Preencher'!$N:$N)</f>
        <v>0</v>
      </c>
      <c r="G85" s="19"/>
      <c r="H85" s="39" t="s">
        <v>92</v>
      </c>
      <c r="I85" s="122"/>
      <c r="J85" s="123"/>
      <c r="K85" s="123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  <c r="AT85" s="1"/>
      <c r="AU85" s="1"/>
      <c r="AV85" s="1"/>
      <c r="AW85" s="1"/>
      <c r="AX85" s="1"/>
      <c r="AY85" s="1"/>
      <c r="AZ85" s="1"/>
      <c r="BA85" s="1"/>
      <c r="BB85" s="1"/>
    </row>
    <row r="86" spans="1:54" ht="15.75" customHeight="1">
      <c r="A86" s="6"/>
      <c r="B86" s="5"/>
      <c r="C86" s="148"/>
      <c r="D86" s="147"/>
      <c r="E86" s="146"/>
      <c r="F86" s="145"/>
      <c r="G86" s="23"/>
      <c r="H86" s="125"/>
      <c r="I86" s="122"/>
      <c r="J86" s="123"/>
      <c r="K86" s="123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  <c r="AT86" s="1"/>
      <c r="AU86" s="1"/>
      <c r="AV86" s="1"/>
      <c r="AW86" s="1"/>
      <c r="AX86" s="1"/>
      <c r="AY86" s="1"/>
      <c r="AZ86" s="1"/>
      <c r="BA86" s="1"/>
      <c r="BB86" s="1"/>
    </row>
    <row r="87" spans="1:54" ht="15.75" customHeight="1">
      <c r="A87" s="6"/>
      <c r="B87" s="5"/>
      <c r="C87" s="4"/>
      <c r="D87" s="1" t="s">
        <v>5</v>
      </c>
      <c r="E87" s="15" t="s">
        <v>6</v>
      </c>
      <c r="F87" s="14" t="s">
        <v>5</v>
      </c>
      <c r="G87" s="13"/>
      <c r="H87" s="144"/>
      <c r="I87" s="122"/>
      <c r="J87" s="123"/>
      <c r="K87" s="123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  <c r="AT87" s="1"/>
      <c r="AU87" s="1"/>
      <c r="AV87" s="1"/>
      <c r="AW87" s="1"/>
      <c r="AX87" s="1"/>
      <c r="AY87" s="1"/>
      <c r="AZ87" s="1"/>
      <c r="BA87" s="1"/>
      <c r="BB87" s="1"/>
    </row>
    <row r="88" spans="1:54" ht="15.75" customHeight="1">
      <c r="A88" s="6"/>
      <c r="B88" s="5"/>
      <c r="C88" s="143"/>
      <c r="D88" s="11" t="s">
        <v>81</v>
      </c>
      <c r="E88" s="10" t="s">
        <v>3</v>
      </c>
      <c r="F88" s="142" t="s">
        <v>2</v>
      </c>
      <c r="G88" s="47"/>
      <c r="H88" s="129"/>
      <c r="I88" s="122"/>
      <c r="J88" s="123"/>
      <c r="K88" s="123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  <c r="AT88" s="1"/>
      <c r="AU88" s="1"/>
      <c r="AV88" s="1"/>
      <c r="AW88" s="1"/>
      <c r="AX88" s="1"/>
      <c r="AY88" s="1"/>
      <c r="AZ88" s="1"/>
      <c r="BA88" s="1"/>
      <c r="BB88" s="1"/>
    </row>
    <row r="89" spans="1:54" ht="12.75" customHeight="1">
      <c r="A89" s="6"/>
      <c r="B89" s="5"/>
      <c r="C89" s="117"/>
      <c r="D89" s="116" t="str">
        <f>D1</f>
        <v>DIRETORIA EXECUTIVA DE REGULAÇÃO MÉDIA E ALTA COMPLEXIDADE</v>
      </c>
      <c r="E89" s="23"/>
      <c r="F89" s="115" t="str">
        <f>F1</f>
        <v>Janeiro/2020 - Versão 4.0 - Revisão 07</v>
      </c>
      <c r="G89" s="19"/>
      <c r="H89" s="129"/>
      <c r="I89" s="122"/>
      <c r="J89" s="123"/>
      <c r="K89" s="123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  <c r="AT89" s="1"/>
      <c r="AU89" s="1"/>
      <c r="AV89" s="1"/>
      <c r="AW89" s="1"/>
      <c r="AX89" s="1"/>
      <c r="AY89" s="1"/>
      <c r="AZ89" s="1"/>
      <c r="BA89" s="1"/>
      <c r="BB89" s="1"/>
    </row>
    <row r="90" spans="1:54" ht="12.75" customHeight="1">
      <c r="A90" s="6"/>
      <c r="B90" s="5"/>
      <c r="C90" s="113"/>
      <c r="D90" s="112" t="str">
        <f>D2</f>
        <v>DIRETORIA EXECUTIVA DE PLANEJAMENTO ORÇAMENTO E GESTÃO DA INFORMAÇÃO</v>
      </c>
      <c r="E90" s="13"/>
      <c r="F90" s="114" t="str">
        <f>F2</f>
        <v>MÊS/ANO COMPETÊNCIA</v>
      </c>
      <c r="G90" s="114" t="str">
        <f>G2</f>
        <v>ANO CONTRATO</v>
      </c>
      <c r="H90" s="129"/>
      <c r="I90" s="122"/>
      <c r="J90" s="123"/>
      <c r="K90" s="123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  <c r="AT90" s="1"/>
      <c r="AU90" s="1"/>
      <c r="AV90" s="1"/>
      <c r="AW90" s="1"/>
      <c r="AX90" s="1"/>
      <c r="AY90" s="1"/>
      <c r="AZ90" s="1"/>
      <c r="BA90" s="1"/>
      <c r="BB90" s="1"/>
    </row>
    <row r="91" spans="1:54" ht="12.75" customHeight="1">
      <c r="A91" s="6"/>
      <c r="B91" s="5"/>
      <c r="C91" s="113"/>
      <c r="D91" s="112" t="str">
        <f>D3</f>
        <v>SECRETARIA  DE ADMINISTRAÇÃO E FINANÇAS</v>
      </c>
      <c r="E91" s="13"/>
      <c r="F91" s="105"/>
      <c r="G91" s="105"/>
      <c r="H91" s="129"/>
      <c r="I91" s="122"/>
      <c r="J91" s="123"/>
      <c r="K91" s="123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  <c r="AT91" s="1"/>
      <c r="AU91" s="1"/>
      <c r="AV91" s="1"/>
      <c r="AW91" s="1"/>
      <c r="AX91" s="1"/>
      <c r="AY91" s="1"/>
      <c r="AZ91" s="1"/>
      <c r="BA91" s="1"/>
      <c r="BB91" s="1"/>
    </row>
    <row r="92" spans="1:54" ht="12.75" customHeight="1">
      <c r="A92" s="6"/>
      <c r="B92" s="5"/>
      <c r="C92" s="105"/>
      <c r="D92" s="111" t="str">
        <f>D4</f>
        <v>DEMONSTRATIVO DE CONTRATOS SERVIÇOS TERCEIRIZADOS</v>
      </c>
      <c r="E92" s="66"/>
      <c r="F92" s="110">
        <f>$F$4</f>
        <v>44287</v>
      </c>
      <c r="G92" s="141">
        <f>IF(G4=0,"",G4)</f>
        <v>4</v>
      </c>
      <c r="H92" s="129"/>
      <c r="I92" s="122"/>
      <c r="J92" s="123"/>
      <c r="K92" s="123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  <c r="AT92" s="1"/>
      <c r="AU92" s="1"/>
      <c r="AV92" s="1"/>
      <c r="AW92" s="1"/>
      <c r="AX92" s="1"/>
      <c r="AY92" s="1"/>
      <c r="AZ92" s="1"/>
      <c r="BA92" s="1"/>
      <c r="BB92" s="1"/>
    </row>
    <row r="93" spans="1:54" ht="12.75" customHeight="1">
      <c r="A93" s="6"/>
      <c r="B93" s="5"/>
      <c r="C93" s="108"/>
      <c r="D93" s="107" t="s">
        <v>80</v>
      </c>
      <c r="E93" s="48"/>
      <c r="F93" s="106"/>
      <c r="G93" s="105"/>
      <c r="H93" s="129"/>
      <c r="I93" s="122"/>
      <c r="J93" s="123"/>
      <c r="K93" s="123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  <c r="AT93" s="1"/>
      <c r="AU93" s="1"/>
      <c r="AV93" s="1"/>
      <c r="AW93" s="1"/>
      <c r="AX93" s="1"/>
      <c r="AY93" s="1"/>
      <c r="AZ93" s="1"/>
      <c r="BA93" s="1"/>
      <c r="BB93" s="1"/>
    </row>
    <row r="94" spans="1:54" ht="18" customHeight="1">
      <c r="A94" s="6"/>
      <c r="B94" s="5"/>
      <c r="C94" s="104" t="s">
        <v>79</v>
      </c>
      <c r="D94" s="19"/>
      <c r="E94" s="103" t="s">
        <v>78</v>
      </c>
      <c r="F94" s="21"/>
      <c r="G94" s="19"/>
      <c r="H94" s="129"/>
      <c r="I94" s="122"/>
      <c r="J94" s="123"/>
      <c r="K94" s="123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  <c r="AT94" s="1"/>
      <c r="AU94" s="1"/>
      <c r="AV94" s="1"/>
      <c r="AW94" s="1"/>
      <c r="AX94" s="1"/>
      <c r="AY94" s="1"/>
      <c r="AZ94" s="1"/>
      <c r="BA94" s="1"/>
      <c r="BB94" s="1"/>
    </row>
    <row r="95" spans="1:54" ht="18" customHeight="1">
      <c r="A95" s="6"/>
      <c r="B95" s="5"/>
      <c r="C95" s="102" t="str">
        <f>IF(C7=0,"",C7)</f>
        <v>HMR - Dra. Mercês Pontes Cunha</v>
      </c>
      <c r="D95" s="19"/>
      <c r="E95" s="140" t="str">
        <f>IF(E7=0,"",E7)</f>
        <v>Ana Karla Mattos</v>
      </c>
      <c r="F95" s="21"/>
      <c r="G95" s="19"/>
      <c r="H95" s="129"/>
      <c r="I95" s="122"/>
      <c r="J95" s="123"/>
      <c r="K95" s="123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  <c r="AT95" s="1"/>
      <c r="AU95" s="1"/>
      <c r="AV95" s="1"/>
      <c r="AW95" s="1"/>
      <c r="AX95" s="1"/>
      <c r="AY95" s="1"/>
      <c r="AZ95" s="1"/>
      <c r="BA95" s="1"/>
      <c r="BB95" s="1"/>
    </row>
    <row r="96" spans="1:54" ht="18" customHeight="1">
      <c r="A96" s="6"/>
      <c r="B96" s="5"/>
      <c r="C96" s="120" t="s">
        <v>262</v>
      </c>
      <c r="D96" s="21"/>
      <c r="E96" s="19"/>
      <c r="F96" s="29" t="s">
        <v>10</v>
      </c>
      <c r="G96" s="19"/>
      <c r="H96" s="129"/>
      <c r="I96" s="122"/>
      <c r="J96" s="123"/>
      <c r="K96" s="123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  <c r="AT96" s="1"/>
      <c r="AU96" s="1"/>
      <c r="AV96" s="1"/>
      <c r="AW96" s="1"/>
      <c r="AX96" s="1"/>
      <c r="AY96" s="1"/>
      <c r="AZ96" s="1"/>
      <c r="BA96" s="1"/>
      <c r="BB96" s="1"/>
    </row>
    <row r="97" spans="1:54" ht="18" customHeight="1">
      <c r="A97" s="6"/>
      <c r="B97" s="5"/>
      <c r="C97" s="120" t="s">
        <v>261</v>
      </c>
      <c r="D97" s="21"/>
      <c r="E97" s="19"/>
      <c r="F97" s="37">
        <f>F98+F101+F102+F103+F111+F109+F110</f>
        <v>51123.44</v>
      </c>
      <c r="G97" s="19"/>
      <c r="H97" s="129"/>
      <c r="I97" s="122"/>
      <c r="J97" s="123"/>
      <c r="K97" s="123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  <c r="AT97" s="1"/>
      <c r="AU97" s="1"/>
      <c r="AV97" s="1"/>
      <c r="AW97" s="1"/>
      <c r="AX97" s="1"/>
      <c r="AY97" s="1"/>
      <c r="AZ97" s="1"/>
      <c r="BA97" s="1"/>
      <c r="BB97" s="1"/>
    </row>
    <row r="98" spans="1:54" ht="18" customHeight="1">
      <c r="A98" s="6"/>
      <c r="B98" s="5"/>
      <c r="C98" s="135" t="s">
        <v>260</v>
      </c>
      <c r="D98" s="21"/>
      <c r="E98" s="19"/>
      <c r="F98" s="134">
        <f>SUM(F99:G100)</f>
        <v>0</v>
      </c>
      <c r="G98" s="19"/>
      <c r="H98" s="129"/>
      <c r="I98" s="122"/>
      <c r="J98" s="123"/>
      <c r="K98" s="123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  <c r="AT98" s="1"/>
      <c r="AU98" s="1"/>
      <c r="AV98" s="1"/>
      <c r="AW98" s="1"/>
      <c r="AX98" s="1"/>
      <c r="AY98" s="1"/>
      <c r="AZ98" s="1"/>
      <c r="BA98" s="1"/>
      <c r="BB98" s="1"/>
    </row>
    <row r="99" spans="1:54" ht="18" customHeight="1">
      <c r="A99" s="133" t="s">
        <v>259</v>
      </c>
      <c r="B99" s="5" t="s">
        <v>258</v>
      </c>
      <c r="C99" s="132" t="s">
        <v>257</v>
      </c>
      <c r="D99" s="21"/>
      <c r="E99" s="19"/>
      <c r="F99" s="131">
        <f>SUMIF('[1]TCE - ANEXO IV - Preencher'!$D:$D,'CONTÁBIL- FINANCEIRA '!A99,'[1]TCE - ANEXO IV - Preencher'!$N:$N)</f>
        <v>0</v>
      </c>
      <c r="G99" s="19"/>
      <c r="H99" s="39" t="s">
        <v>92</v>
      </c>
      <c r="I99" s="122"/>
      <c r="J99" s="123"/>
      <c r="K99" s="123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  <c r="AT99" s="1"/>
      <c r="AU99" s="1"/>
      <c r="AV99" s="1"/>
      <c r="AW99" s="1"/>
      <c r="AX99" s="1"/>
      <c r="AY99" s="1"/>
      <c r="AZ99" s="1"/>
      <c r="BA99" s="1"/>
      <c r="BB99" s="1"/>
    </row>
    <row r="100" spans="1:54" ht="18" customHeight="1">
      <c r="A100" s="133" t="s">
        <v>256</v>
      </c>
      <c r="B100" s="5" t="s">
        <v>255</v>
      </c>
      <c r="C100" s="132" t="s">
        <v>254</v>
      </c>
      <c r="D100" s="21"/>
      <c r="E100" s="19"/>
      <c r="F100" s="131">
        <f>SUMIF('[1]TCE - ANEXO IV - Preencher'!$D:$D,'CONTÁBIL- FINANCEIRA '!A100,'[1]TCE - ANEXO IV - Preencher'!$N:$N)</f>
        <v>0</v>
      </c>
      <c r="G100" s="19"/>
      <c r="H100" s="39" t="s">
        <v>92</v>
      </c>
      <c r="I100" s="122"/>
      <c r="J100" s="123"/>
      <c r="K100" s="123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  <c r="AT100" s="1"/>
      <c r="AU100" s="1"/>
      <c r="AV100" s="1"/>
      <c r="AW100" s="1"/>
      <c r="AX100" s="1"/>
      <c r="AY100" s="1"/>
      <c r="AZ100" s="1"/>
      <c r="BA100" s="1"/>
      <c r="BB100" s="1"/>
    </row>
    <row r="101" spans="1:54" ht="18" customHeight="1">
      <c r="A101" s="133" t="s">
        <v>253</v>
      </c>
      <c r="B101" s="5" t="s">
        <v>252</v>
      </c>
      <c r="C101" s="136" t="s">
        <v>251</v>
      </c>
      <c r="D101" s="21"/>
      <c r="E101" s="19"/>
      <c r="F101" s="27">
        <f>SUMIF('[1]TCE - ANEXO IV - Preencher'!$D:$D,'CONTÁBIL- FINANCEIRA '!A101,'[1]TCE - ANEXO IV - Preencher'!$N:$N)</f>
        <v>7821.97</v>
      </c>
      <c r="G101" s="19"/>
      <c r="H101" s="39" t="s">
        <v>92</v>
      </c>
      <c r="I101" s="122"/>
      <c r="J101" s="123"/>
      <c r="K101" s="123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  <c r="AT101" s="1"/>
      <c r="AU101" s="1"/>
      <c r="AV101" s="1"/>
      <c r="AW101" s="1"/>
      <c r="AX101" s="1"/>
      <c r="AY101" s="1"/>
      <c r="AZ101" s="1"/>
      <c r="BA101" s="1"/>
      <c r="BB101" s="1"/>
    </row>
    <row r="102" spans="1:54" ht="18" customHeight="1">
      <c r="A102" s="133" t="s">
        <v>250</v>
      </c>
      <c r="B102" s="5" t="s">
        <v>249</v>
      </c>
      <c r="C102" s="136" t="s">
        <v>248</v>
      </c>
      <c r="D102" s="21"/>
      <c r="E102" s="19"/>
      <c r="F102" s="27">
        <f>SUMIF('[1]TCE - ANEXO IV - Preencher'!$D:$D,'CONTÁBIL- FINANCEIRA '!A102,'[1]TCE - ANEXO IV - Preencher'!$N:$N)</f>
        <v>41872.71</v>
      </c>
      <c r="G102" s="19"/>
      <c r="H102" s="39" t="s">
        <v>92</v>
      </c>
      <c r="I102" s="122"/>
      <c r="J102" s="123"/>
      <c r="K102" s="123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  <c r="AT102" s="1"/>
      <c r="AU102" s="1"/>
      <c r="AV102" s="1"/>
      <c r="AW102" s="1"/>
      <c r="AX102" s="1"/>
      <c r="AY102" s="1"/>
      <c r="AZ102" s="1"/>
      <c r="BA102" s="1"/>
      <c r="BB102" s="1"/>
    </row>
    <row r="103" spans="1:54" ht="18" customHeight="1">
      <c r="A103" s="6"/>
      <c r="B103" s="5"/>
      <c r="C103" s="120" t="s">
        <v>247</v>
      </c>
      <c r="D103" s="21"/>
      <c r="E103" s="19"/>
      <c r="F103" s="37">
        <f>F104+F105+F106+F107+F108</f>
        <v>1428.76</v>
      </c>
      <c r="G103" s="19"/>
      <c r="H103" s="129"/>
      <c r="I103" s="122"/>
      <c r="J103" s="123"/>
      <c r="K103" s="123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  <c r="AT103" s="1"/>
      <c r="AU103" s="1"/>
      <c r="AV103" s="1"/>
      <c r="AW103" s="1"/>
      <c r="AX103" s="1"/>
      <c r="AY103" s="1"/>
      <c r="AZ103" s="1"/>
      <c r="BA103" s="1"/>
      <c r="BB103" s="1"/>
    </row>
    <row r="104" spans="1:54" ht="18" customHeight="1">
      <c r="A104" s="133" t="s">
        <v>246</v>
      </c>
      <c r="B104" s="5" t="s">
        <v>245</v>
      </c>
      <c r="C104" s="132" t="s">
        <v>244</v>
      </c>
      <c r="D104" s="21"/>
      <c r="E104" s="19"/>
      <c r="F104" s="131">
        <f>SUMIF('[1]TCE - ANEXO IV - Preencher'!$D:$D,'CONTÁBIL- FINANCEIRA '!A104,'[1]TCE - ANEXO IV - Preencher'!$N:$N)</f>
        <v>0</v>
      </c>
      <c r="G104" s="19"/>
      <c r="H104" s="39" t="s">
        <v>92</v>
      </c>
      <c r="I104" s="122"/>
      <c r="J104" s="123"/>
      <c r="K104" s="123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  <c r="AT104" s="1"/>
      <c r="AU104" s="1"/>
      <c r="AV104" s="1"/>
      <c r="AW104" s="1"/>
      <c r="AX104" s="1"/>
      <c r="AY104" s="1"/>
      <c r="AZ104" s="1"/>
      <c r="BA104" s="1"/>
      <c r="BB104" s="1"/>
    </row>
    <row r="105" spans="1:54" ht="18" customHeight="1">
      <c r="A105" s="133" t="s">
        <v>243</v>
      </c>
      <c r="B105" s="5" t="s">
        <v>242</v>
      </c>
      <c r="C105" s="132" t="s">
        <v>241</v>
      </c>
      <c r="D105" s="21"/>
      <c r="E105" s="19"/>
      <c r="F105" s="131">
        <f>SUMIF('[1]TCE - ANEXO IV - Preencher'!$D:$D,'CONTÁBIL- FINANCEIRA '!A105,'[1]TCE - ANEXO IV - Preencher'!$N:$N)</f>
        <v>0</v>
      </c>
      <c r="G105" s="19"/>
      <c r="H105" s="39" t="s">
        <v>92</v>
      </c>
      <c r="I105" s="122"/>
      <c r="J105" s="123"/>
      <c r="K105" s="123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  <c r="AT105" s="1"/>
      <c r="AU105" s="1"/>
      <c r="AV105" s="1"/>
      <c r="AW105" s="1"/>
      <c r="AX105" s="1"/>
      <c r="AY105" s="1"/>
      <c r="AZ105" s="1"/>
      <c r="BA105" s="1"/>
      <c r="BB105" s="1"/>
    </row>
    <row r="106" spans="1:54" ht="18" customHeight="1">
      <c r="A106" s="133" t="s">
        <v>240</v>
      </c>
      <c r="B106" s="5" t="s">
        <v>239</v>
      </c>
      <c r="C106" s="132" t="s">
        <v>238</v>
      </c>
      <c r="D106" s="21"/>
      <c r="E106" s="19"/>
      <c r="F106" s="131">
        <f>SUMIF('[1]TCE - ANEXO IV - Preencher'!$D:$D,'CONTÁBIL- FINANCEIRA '!A106,'[1]TCE - ANEXO IV - Preencher'!$N:$N)</f>
        <v>1428.76</v>
      </c>
      <c r="G106" s="19"/>
      <c r="H106" s="39" t="s">
        <v>92</v>
      </c>
      <c r="I106" s="122"/>
      <c r="J106" s="123"/>
      <c r="K106" s="123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  <c r="AT106" s="1"/>
      <c r="AU106" s="1"/>
      <c r="AV106" s="1"/>
      <c r="AW106" s="1"/>
      <c r="AX106" s="1"/>
      <c r="AY106" s="1"/>
      <c r="AZ106" s="1"/>
      <c r="BA106" s="1"/>
      <c r="BB106" s="1"/>
    </row>
    <row r="107" spans="1:54" ht="18" customHeight="1">
      <c r="A107" s="133" t="s">
        <v>237</v>
      </c>
      <c r="B107" s="5" t="s">
        <v>236</v>
      </c>
      <c r="C107" s="132" t="s">
        <v>235</v>
      </c>
      <c r="D107" s="21"/>
      <c r="E107" s="19"/>
      <c r="F107" s="131">
        <f>SUMIF('[1]TCE - ANEXO IV - Preencher'!$D:$D,'CONTÁBIL- FINANCEIRA '!A107,'[1]TCE - ANEXO IV - Preencher'!$N:$N)</f>
        <v>0</v>
      </c>
      <c r="G107" s="19"/>
      <c r="H107" s="39" t="s">
        <v>92</v>
      </c>
      <c r="I107" s="122"/>
      <c r="J107" s="123"/>
      <c r="K107" s="123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  <c r="AT107" s="1"/>
      <c r="AU107" s="1"/>
      <c r="AV107" s="1"/>
      <c r="AW107" s="1"/>
      <c r="AX107" s="1"/>
      <c r="AY107" s="1"/>
      <c r="AZ107" s="1"/>
      <c r="BA107" s="1"/>
      <c r="BB107" s="1"/>
    </row>
    <row r="108" spans="1:54" ht="18" customHeight="1">
      <c r="A108" s="133" t="s">
        <v>234</v>
      </c>
      <c r="B108" s="5" t="s">
        <v>208</v>
      </c>
      <c r="C108" s="132" t="s">
        <v>233</v>
      </c>
      <c r="D108" s="21"/>
      <c r="E108" s="19"/>
      <c r="F108" s="131">
        <f>SUMIF('[1]TCE - ANEXO IV - Preencher'!$D:$D,'CONTÁBIL- FINANCEIRA '!A108,'[1]TCE - ANEXO IV - Preencher'!$N:$N)</f>
        <v>0</v>
      </c>
      <c r="G108" s="19"/>
      <c r="H108" s="39" t="s">
        <v>92</v>
      </c>
      <c r="I108" s="122"/>
      <c r="J108" s="123"/>
      <c r="K108" s="123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  <c r="AT108" s="1"/>
      <c r="AU108" s="1"/>
      <c r="AV108" s="1"/>
      <c r="AW108" s="1"/>
      <c r="AX108" s="1"/>
      <c r="AY108" s="1"/>
      <c r="AZ108" s="1"/>
      <c r="BA108" s="1"/>
      <c r="BB108" s="1"/>
    </row>
    <row r="109" spans="1:54" ht="18" customHeight="1">
      <c r="A109" s="133" t="s">
        <v>232</v>
      </c>
      <c r="B109" s="5" t="s">
        <v>231</v>
      </c>
      <c r="C109" s="132" t="s">
        <v>230</v>
      </c>
      <c r="D109" s="21"/>
      <c r="E109" s="19"/>
      <c r="F109" s="131">
        <f>SUMIF('[1]TCE - ANEXO IV - Preencher'!$D:$D,'CONTÁBIL- FINANCEIRA '!A109,'[1]TCE - ANEXO IV - Preencher'!$N:$N)</f>
        <v>0</v>
      </c>
      <c r="G109" s="19"/>
      <c r="H109" s="39" t="s">
        <v>92</v>
      </c>
      <c r="I109" s="122"/>
      <c r="J109" s="123"/>
      <c r="K109" s="123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  <c r="AT109" s="1"/>
      <c r="AU109" s="1"/>
      <c r="AV109" s="1"/>
      <c r="AW109" s="1"/>
      <c r="AX109" s="1"/>
      <c r="AY109" s="1"/>
      <c r="AZ109" s="1"/>
      <c r="BA109" s="1"/>
      <c r="BB109" s="1"/>
    </row>
    <row r="110" spans="1:54" ht="18" customHeight="1">
      <c r="A110" s="133" t="s">
        <v>229</v>
      </c>
      <c r="B110" s="5" t="s">
        <v>228</v>
      </c>
      <c r="C110" s="132" t="s">
        <v>227</v>
      </c>
      <c r="D110" s="21"/>
      <c r="E110" s="19"/>
      <c r="F110" s="131">
        <f>SUMIF('[1]TCE - ANEXO IV - Preencher'!$D:$D,'CONTÁBIL- FINANCEIRA '!A110,'[1]TCE - ANEXO IV - Preencher'!$N:$N)</f>
        <v>0</v>
      </c>
      <c r="G110" s="19"/>
      <c r="H110" s="39" t="s">
        <v>92</v>
      </c>
      <c r="I110" s="122"/>
      <c r="J110" s="123"/>
      <c r="K110" s="123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  <c r="AT110" s="1"/>
      <c r="AU110" s="1"/>
      <c r="AV110" s="1"/>
      <c r="AW110" s="1"/>
      <c r="AX110" s="1"/>
      <c r="AY110" s="1"/>
      <c r="AZ110" s="1"/>
      <c r="BA110" s="1"/>
      <c r="BB110" s="1"/>
    </row>
    <row r="111" spans="1:54" ht="18" customHeight="1">
      <c r="A111" s="6"/>
      <c r="B111" s="5"/>
      <c r="C111" s="135" t="s">
        <v>226</v>
      </c>
      <c r="D111" s="21"/>
      <c r="E111" s="19"/>
      <c r="F111" s="134">
        <f>F112+F113</f>
        <v>0</v>
      </c>
      <c r="G111" s="19"/>
      <c r="H111" s="129"/>
      <c r="I111" s="122"/>
      <c r="J111" s="123"/>
      <c r="K111" s="123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  <c r="AT111" s="1"/>
      <c r="AU111" s="1"/>
      <c r="AV111" s="1"/>
      <c r="AW111" s="1"/>
      <c r="AX111" s="1"/>
      <c r="AY111" s="1"/>
      <c r="AZ111" s="1"/>
      <c r="BA111" s="1"/>
      <c r="BB111" s="1"/>
    </row>
    <row r="112" spans="1:54" ht="18" customHeight="1">
      <c r="A112" s="6" t="s">
        <v>225</v>
      </c>
      <c r="B112" s="5" t="s">
        <v>143</v>
      </c>
      <c r="C112" s="132" t="s">
        <v>224</v>
      </c>
      <c r="D112" s="21"/>
      <c r="E112" s="19"/>
      <c r="F112" s="131">
        <f>SUMIF('[1]TCE - ANEXO IV - Preencher'!$D:$D,'CONTÁBIL- FINANCEIRA '!A112,'[1]TCE - ANEXO IV - Preencher'!$N:$N)</f>
        <v>0</v>
      </c>
      <c r="G112" s="19"/>
      <c r="H112" s="39" t="s">
        <v>92</v>
      </c>
      <c r="I112" s="122"/>
      <c r="J112" s="123"/>
      <c r="K112" s="123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  <c r="AT112" s="1"/>
      <c r="AU112" s="1"/>
      <c r="AV112" s="1"/>
      <c r="AW112" s="1"/>
      <c r="AX112" s="1"/>
      <c r="AY112" s="1"/>
      <c r="AZ112" s="1"/>
      <c r="BA112" s="1"/>
      <c r="BB112" s="1"/>
    </row>
    <row r="113" spans="1:54" ht="18" customHeight="1">
      <c r="A113" s="133" t="s">
        <v>223</v>
      </c>
      <c r="B113" s="5" t="s">
        <v>153</v>
      </c>
      <c r="C113" s="132" t="s">
        <v>222</v>
      </c>
      <c r="D113" s="21"/>
      <c r="E113" s="19"/>
      <c r="F113" s="131">
        <f>SUMIF('[1]TCE - ANEXO IV - Preencher'!$D:$D,'CONTÁBIL- FINANCEIRA '!A113,'[1]TCE - ANEXO IV - Preencher'!$N:$N)</f>
        <v>0</v>
      </c>
      <c r="G113" s="19"/>
      <c r="H113" s="39" t="s">
        <v>92</v>
      </c>
      <c r="I113" s="122"/>
      <c r="J113" s="123"/>
      <c r="K113" s="123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  <c r="AT113" s="1"/>
      <c r="AU113" s="1"/>
      <c r="AV113" s="1"/>
      <c r="AW113" s="1"/>
      <c r="AX113" s="1"/>
      <c r="AY113" s="1"/>
      <c r="AZ113" s="1"/>
      <c r="BA113" s="1"/>
      <c r="BB113" s="1"/>
    </row>
    <row r="114" spans="1:54" ht="18" customHeight="1">
      <c r="A114" s="6"/>
      <c r="B114" s="5"/>
      <c r="C114" s="120" t="s">
        <v>221</v>
      </c>
      <c r="D114" s="21"/>
      <c r="E114" s="19"/>
      <c r="F114" s="37">
        <f>F115+F130+F134</f>
        <v>520655.70400000003</v>
      </c>
      <c r="G114" s="19"/>
      <c r="H114" s="130"/>
      <c r="I114" s="122"/>
      <c r="J114" s="123"/>
      <c r="K114" s="123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  <c r="AT114" s="1"/>
      <c r="AU114" s="1"/>
      <c r="AV114" s="1"/>
      <c r="AW114" s="1"/>
      <c r="AX114" s="1"/>
      <c r="AY114" s="1"/>
      <c r="AZ114" s="1"/>
      <c r="BA114" s="1"/>
      <c r="BB114" s="1"/>
    </row>
    <row r="115" spans="1:54" ht="18" customHeight="1">
      <c r="A115" s="6"/>
      <c r="B115" s="5"/>
      <c r="C115" s="120" t="s">
        <v>220</v>
      </c>
      <c r="D115" s="21"/>
      <c r="E115" s="19"/>
      <c r="F115" s="37">
        <f>F116+F123+F127</f>
        <v>495250.82400000002</v>
      </c>
      <c r="G115" s="19"/>
      <c r="H115" s="129"/>
      <c r="I115" s="122"/>
      <c r="J115" s="123"/>
      <c r="K115" s="123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  <c r="AT115" s="1"/>
      <c r="AU115" s="1"/>
      <c r="AV115" s="1"/>
      <c r="AW115" s="1"/>
      <c r="AX115" s="1"/>
      <c r="AY115" s="1"/>
      <c r="AZ115" s="1"/>
      <c r="BA115" s="1"/>
      <c r="BB115" s="1"/>
    </row>
    <row r="116" spans="1:54" ht="18" customHeight="1">
      <c r="A116" s="6"/>
      <c r="B116" s="5"/>
      <c r="C116" s="135" t="s">
        <v>219</v>
      </c>
      <c r="D116" s="21"/>
      <c r="E116" s="19"/>
      <c r="F116" s="134">
        <f>SUM(F117:G122)</f>
        <v>494270.15400000004</v>
      </c>
      <c r="G116" s="19"/>
      <c r="H116" s="129"/>
      <c r="I116" s="122"/>
      <c r="J116" s="123"/>
      <c r="K116" s="123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  <c r="AT116" s="1"/>
      <c r="AU116" s="1"/>
      <c r="AV116" s="1"/>
      <c r="AW116" s="1"/>
      <c r="AX116" s="1"/>
      <c r="AY116" s="1"/>
      <c r="AZ116" s="1"/>
      <c r="BA116" s="1"/>
      <c r="BB116" s="1"/>
    </row>
    <row r="117" spans="1:54" ht="18" customHeight="1">
      <c r="A117" s="133" t="s">
        <v>218</v>
      </c>
      <c r="B117" s="5" t="s">
        <v>185</v>
      </c>
      <c r="C117" s="136" t="s">
        <v>217</v>
      </c>
      <c r="D117" s="21"/>
      <c r="E117" s="19"/>
      <c r="F117" s="27">
        <f>SUMIF('[1]TCE - ANEXO IV - Preencher'!$D:$D,'CONTÁBIL- FINANCEIRA '!A117,'[1]TCE - ANEXO IV - Preencher'!$N:$N)</f>
        <v>419377.65400000004</v>
      </c>
      <c r="G117" s="19"/>
      <c r="H117" s="39" t="s">
        <v>92</v>
      </c>
      <c r="I117" s="122"/>
      <c r="J117" s="123"/>
      <c r="K117" s="123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  <c r="AT117" s="1"/>
      <c r="AU117" s="1"/>
      <c r="AV117" s="1"/>
      <c r="AW117" s="1"/>
      <c r="AX117" s="1"/>
      <c r="AY117" s="1"/>
      <c r="AZ117" s="1"/>
      <c r="BA117" s="1"/>
      <c r="BB117" s="1"/>
    </row>
    <row r="118" spans="1:54" ht="18" customHeight="1">
      <c r="A118" s="133" t="s">
        <v>216</v>
      </c>
      <c r="B118" s="5" t="s">
        <v>162</v>
      </c>
      <c r="C118" s="136" t="s">
        <v>215</v>
      </c>
      <c r="D118" s="21"/>
      <c r="E118" s="19"/>
      <c r="F118" s="27">
        <f>SUMIF('[1]TCE - ANEXO IV - Preencher'!$D:$D,'CONTÁBIL- FINANCEIRA '!A118,'[1]TCE - ANEXO IV - Preencher'!$N:$N)</f>
        <v>0</v>
      </c>
      <c r="G118" s="19"/>
      <c r="H118" s="39" t="s">
        <v>92</v>
      </c>
      <c r="I118" s="122"/>
      <c r="J118" s="123"/>
      <c r="K118" s="123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  <c r="AT118" s="1"/>
      <c r="AU118" s="1"/>
      <c r="AV118" s="1"/>
      <c r="AW118" s="1"/>
      <c r="AX118" s="1"/>
      <c r="AY118" s="1"/>
      <c r="AZ118" s="1"/>
      <c r="BA118" s="1"/>
      <c r="BB118" s="1"/>
    </row>
    <row r="119" spans="1:54" ht="18" customHeight="1">
      <c r="A119" s="133" t="s">
        <v>214</v>
      </c>
      <c r="B119" s="5" t="s">
        <v>185</v>
      </c>
      <c r="C119" s="136" t="s">
        <v>213</v>
      </c>
      <c r="D119" s="21"/>
      <c r="E119" s="19"/>
      <c r="F119" s="27">
        <f>SUMIF('[1]TCE - ANEXO IV - Preencher'!$D:$D,'CONTÁBIL- FINANCEIRA '!A119,'[1]TCE - ANEXO IV - Preencher'!$N:$N)</f>
        <v>74892.5</v>
      </c>
      <c r="G119" s="19"/>
      <c r="H119" s="39" t="s">
        <v>92</v>
      </c>
      <c r="I119" s="122"/>
      <c r="J119" s="123"/>
      <c r="K119" s="123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  <c r="AT119" s="1"/>
      <c r="AU119" s="1"/>
      <c r="AV119" s="1"/>
      <c r="AW119" s="1"/>
      <c r="AX119" s="1"/>
      <c r="AY119" s="1"/>
      <c r="AZ119" s="1"/>
      <c r="BA119" s="1"/>
      <c r="BB119" s="1"/>
    </row>
    <row r="120" spans="1:54" ht="18" customHeight="1">
      <c r="A120" s="133" t="s">
        <v>212</v>
      </c>
      <c r="B120" s="5" t="s">
        <v>211</v>
      </c>
      <c r="C120" s="136" t="s">
        <v>210</v>
      </c>
      <c r="D120" s="21"/>
      <c r="E120" s="19"/>
      <c r="F120" s="27">
        <f>SUMIF('[1]TCE - ANEXO IV - Preencher'!$D:$D,'CONTÁBIL- FINANCEIRA '!A120,'[1]TCE - ANEXO IV - Preencher'!$N:$N)</f>
        <v>0</v>
      </c>
      <c r="G120" s="19"/>
      <c r="H120" s="39" t="s">
        <v>92</v>
      </c>
      <c r="I120" s="122"/>
      <c r="J120" s="123"/>
      <c r="K120" s="123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</row>
    <row r="121" spans="1:54" ht="18" customHeight="1">
      <c r="A121" s="133" t="s">
        <v>209</v>
      </c>
      <c r="B121" s="5" t="s">
        <v>208</v>
      </c>
      <c r="C121" s="132" t="s">
        <v>207</v>
      </c>
      <c r="D121" s="21"/>
      <c r="E121" s="19"/>
      <c r="F121" s="27">
        <f>SUMIF('[1]TCE - ANEXO IV - Preencher'!$D:$D,'CONTÁBIL- FINANCEIRA '!A121,'[1]TCE - ANEXO IV - Preencher'!$N:$N)</f>
        <v>0</v>
      </c>
      <c r="G121" s="19"/>
      <c r="H121" s="39" t="s">
        <v>92</v>
      </c>
      <c r="I121" s="122"/>
      <c r="J121" s="123"/>
      <c r="K121" s="123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  <c r="AT121" s="1"/>
      <c r="AU121" s="1"/>
      <c r="AV121" s="1"/>
      <c r="AW121" s="1"/>
      <c r="AX121" s="1"/>
      <c r="AY121" s="1"/>
      <c r="AZ121" s="1"/>
      <c r="BA121" s="1"/>
      <c r="BB121" s="1"/>
    </row>
    <row r="122" spans="1:54" ht="18" customHeight="1">
      <c r="A122" s="133" t="s">
        <v>206</v>
      </c>
      <c r="B122" s="5" t="s">
        <v>153</v>
      </c>
      <c r="C122" s="136" t="s">
        <v>205</v>
      </c>
      <c r="D122" s="21"/>
      <c r="E122" s="19"/>
      <c r="F122" s="27">
        <f>SUMIF('[1]TCE - ANEXO IV - Preencher'!$D:$D,'CONTÁBIL- FINANCEIRA '!A122,'[1]TCE - ANEXO IV - Preencher'!$N:$N)</f>
        <v>0</v>
      </c>
      <c r="G122" s="19"/>
      <c r="H122" s="39" t="s">
        <v>92</v>
      </c>
      <c r="I122" s="122"/>
      <c r="J122" s="123"/>
      <c r="K122" s="123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  <c r="AT122" s="1"/>
      <c r="AU122" s="1"/>
      <c r="AV122" s="1"/>
      <c r="AW122" s="1"/>
      <c r="AX122" s="1"/>
      <c r="AY122" s="1"/>
      <c r="AZ122" s="1"/>
      <c r="BA122" s="1"/>
      <c r="BB122" s="1"/>
    </row>
    <row r="123" spans="1:54" ht="18" customHeight="1">
      <c r="A123" s="6"/>
      <c r="B123" s="5"/>
      <c r="C123" s="135" t="s">
        <v>204</v>
      </c>
      <c r="D123" s="21"/>
      <c r="E123" s="19"/>
      <c r="F123" s="134">
        <f>SUM(F124:G126)</f>
        <v>980.67</v>
      </c>
      <c r="G123" s="19"/>
      <c r="H123" s="129"/>
      <c r="I123" s="122"/>
      <c r="J123" s="123"/>
      <c r="K123" s="123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  <c r="AT123" s="1"/>
      <c r="AU123" s="1"/>
      <c r="AV123" s="1"/>
      <c r="AW123" s="1"/>
      <c r="AX123" s="1"/>
      <c r="AY123" s="1"/>
      <c r="AZ123" s="1"/>
      <c r="BA123" s="1"/>
      <c r="BB123" s="1"/>
    </row>
    <row r="124" spans="1:54" ht="18" customHeight="1">
      <c r="A124" s="133" t="s">
        <v>203</v>
      </c>
      <c r="B124" s="5" t="s">
        <v>188</v>
      </c>
      <c r="C124" s="136" t="s">
        <v>202</v>
      </c>
      <c r="D124" s="21"/>
      <c r="E124" s="19"/>
      <c r="F124" s="27">
        <f>[1]RPA!K2</f>
        <v>980.67</v>
      </c>
      <c r="G124" s="19"/>
      <c r="H124" s="39" t="s">
        <v>141</v>
      </c>
      <c r="I124" s="122"/>
      <c r="J124" s="123"/>
      <c r="K124" s="123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  <c r="AT124" s="1"/>
      <c r="AU124" s="1"/>
      <c r="AV124" s="1"/>
      <c r="AW124" s="1"/>
      <c r="AX124" s="1"/>
      <c r="AY124" s="1"/>
      <c r="AZ124" s="1"/>
      <c r="BA124" s="1"/>
      <c r="BB124" s="1"/>
    </row>
    <row r="125" spans="1:54" ht="18" customHeight="1">
      <c r="A125" s="6" t="s">
        <v>201</v>
      </c>
      <c r="B125" s="5" t="s">
        <v>149</v>
      </c>
      <c r="C125" s="136" t="s">
        <v>200</v>
      </c>
      <c r="D125" s="21"/>
      <c r="E125" s="19"/>
      <c r="F125" s="27">
        <f>[1]RPA!K3</f>
        <v>0</v>
      </c>
      <c r="G125" s="19"/>
      <c r="H125" s="39" t="s">
        <v>141</v>
      </c>
      <c r="I125" s="122"/>
      <c r="J125" s="123"/>
      <c r="K125" s="123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  <c r="AT125" s="1"/>
      <c r="AU125" s="1"/>
      <c r="AV125" s="1"/>
      <c r="AW125" s="1"/>
      <c r="AX125" s="1"/>
      <c r="AY125" s="1"/>
      <c r="AZ125" s="1"/>
      <c r="BA125" s="1"/>
      <c r="BB125" s="1"/>
    </row>
    <row r="126" spans="1:54" ht="18" customHeight="1">
      <c r="A126" s="6" t="s">
        <v>199</v>
      </c>
      <c r="B126" s="5" t="s">
        <v>188</v>
      </c>
      <c r="C126" s="132" t="s">
        <v>198</v>
      </c>
      <c r="D126" s="21"/>
      <c r="E126" s="19"/>
      <c r="F126" s="131">
        <f>[1]RPA!K4</f>
        <v>0</v>
      </c>
      <c r="G126" s="19"/>
      <c r="H126" s="39" t="s">
        <v>141</v>
      </c>
      <c r="I126" s="122"/>
      <c r="J126" s="123"/>
      <c r="K126" s="123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  <c r="AT126" s="1"/>
      <c r="AU126" s="1"/>
      <c r="AV126" s="1"/>
      <c r="AW126" s="1"/>
      <c r="AX126" s="1"/>
      <c r="AY126" s="1"/>
      <c r="AZ126" s="1"/>
      <c r="BA126" s="1"/>
      <c r="BB126" s="1"/>
    </row>
    <row r="127" spans="1:54" ht="18" customHeight="1">
      <c r="A127" s="6"/>
      <c r="B127" s="5"/>
      <c r="C127" s="135" t="s">
        <v>197</v>
      </c>
      <c r="D127" s="21"/>
      <c r="E127" s="19"/>
      <c r="F127" s="134">
        <f>F128+F129</f>
        <v>0</v>
      </c>
      <c r="G127" s="19"/>
      <c r="H127" s="129"/>
      <c r="I127" s="122"/>
      <c r="J127" s="123"/>
      <c r="K127" s="123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  <c r="AT127" s="1"/>
      <c r="AU127" s="1"/>
      <c r="AV127" s="1"/>
      <c r="AW127" s="1"/>
      <c r="AX127" s="1"/>
      <c r="AY127" s="1"/>
      <c r="AZ127" s="1"/>
      <c r="BA127" s="1"/>
      <c r="BB127" s="1"/>
    </row>
    <row r="128" spans="1:54" ht="18" customHeight="1">
      <c r="A128" s="133" t="s">
        <v>196</v>
      </c>
      <c r="B128" s="5" t="s">
        <v>185</v>
      </c>
      <c r="C128" s="136" t="s">
        <v>195</v>
      </c>
      <c r="D128" s="21"/>
      <c r="E128" s="19"/>
      <c r="F128" s="27">
        <f>SUMIF('[1]TCE - ANEXO IV - Preencher'!$D:$D,'CONTÁBIL- FINANCEIRA '!A128,'[1]TCE - ANEXO IV - Preencher'!$N:$N)</f>
        <v>0</v>
      </c>
      <c r="G128" s="19"/>
      <c r="H128" s="39" t="s">
        <v>92</v>
      </c>
      <c r="I128" s="122"/>
      <c r="J128" s="123"/>
      <c r="K128" s="123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  <c r="AT128" s="1"/>
      <c r="AU128" s="1"/>
      <c r="AV128" s="1"/>
      <c r="AW128" s="1"/>
      <c r="AX128" s="1"/>
      <c r="AY128" s="1"/>
      <c r="AZ128" s="1"/>
      <c r="BA128" s="1"/>
      <c r="BB128" s="1"/>
    </row>
    <row r="129" spans="1:54" ht="18" customHeight="1">
      <c r="A129" s="133" t="s">
        <v>194</v>
      </c>
      <c r="B129" s="5" t="s">
        <v>185</v>
      </c>
      <c r="C129" s="136" t="s">
        <v>193</v>
      </c>
      <c r="D129" s="21"/>
      <c r="E129" s="19"/>
      <c r="F129" s="27">
        <f>SUMIF('[1]TCE - ANEXO IV - Preencher'!$D:$D,'CONTÁBIL- FINANCEIRA '!A129,'[1]TCE - ANEXO IV - Preencher'!$N:$N)</f>
        <v>0</v>
      </c>
      <c r="G129" s="19"/>
      <c r="H129" s="39" t="s">
        <v>92</v>
      </c>
      <c r="I129" s="122"/>
      <c r="J129" s="123"/>
      <c r="K129" s="123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  <c r="AT129" s="1"/>
      <c r="AU129" s="1"/>
      <c r="AV129" s="1"/>
      <c r="AW129" s="1"/>
      <c r="AX129" s="1"/>
      <c r="AY129" s="1"/>
      <c r="AZ129" s="1"/>
      <c r="BA129" s="1"/>
      <c r="BB129" s="1"/>
    </row>
    <row r="130" spans="1:54" ht="18" customHeight="1">
      <c r="A130" s="6"/>
      <c r="B130" s="5"/>
      <c r="C130" s="120" t="s">
        <v>192</v>
      </c>
      <c r="D130" s="21"/>
      <c r="E130" s="19"/>
      <c r="F130" s="37">
        <f>SUM(F131:F133)</f>
        <v>0</v>
      </c>
      <c r="G130" s="19"/>
      <c r="H130" s="129"/>
      <c r="I130" s="122"/>
      <c r="J130" s="123"/>
      <c r="K130" s="123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  <c r="AT130" s="1"/>
      <c r="AU130" s="1"/>
      <c r="AV130" s="1"/>
      <c r="AW130" s="1"/>
      <c r="AX130" s="1"/>
      <c r="AY130" s="1"/>
      <c r="AZ130" s="1"/>
      <c r="BA130" s="1"/>
      <c r="BB130" s="1"/>
    </row>
    <row r="131" spans="1:54" ht="18" customHeight="1">
      <c r="A131" s="133" t="s">
        <v>191</v>
      </c>
      <c r="B131" s="5" t="s">
        <v>185</v>
      </c>
      <c r="C131" s="136" t="s">
        <v>190</v>
      </c>
      <c r="D131" s="21"/>
      <c r="E131" s="19"/>
      <c r="F131" s="27">
        <f>SUMIF('[1]TCE - ANEXO IV - Preencher'!$D:$D,'CONTÁBIL- FINANCEIRA '!A131,'[1]TCE - ANEXO IV - Preencher'!$N:$N)</f>
        <v>0</v>
      </c>
      <c r="G131" s="19"/>
      <c r="H131" s="39" t="s">
        <v>92</v>
      </c>
      <c r="I131" s="122"/>
      <c r="J131" s="123"/>
      <c r="K131" s="123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  <c r="AT131" s="1"/>
      <c r="AU131" s="1"/>
      <c r="AV131" s="1"/>
      <c r="AW131" s="1"/>
      <c r="AX131" s="1"/>
      <c r="AY131" s="1"/>
      <c r="AZ131" s="1"/>
      <c r="BA131" s="1"/>
      <c r="BB131" s="1"/>
    </row>
    <row r="132" spans="1:54" ht="18" customHeight="1">
      <c r="A132" s="6" t="s">
        <v>189</v>
      </c>
      <c r="B132" s="5" t="s">
        <v>188</v>
      </c>
      <c r="C132" s="136" t="s">
        <v>187</v>
      </c>
      <c r="D132" s="21"/>
      <c r="E132" s="19"/>
      <c r="F132" s="27">
        <f>[1]RPA!K5</f>
        <v>0</v>
      </c>
      <c r="G132" s="19"/>
      <c r="H132" s="39" t="s">
        <v>141</v>
      </c>
      <c r="I132" s="122"/>
      <c r="J132" s="123"/>
      <c r="K132" s="123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  <c r="AT132" s="1"/>
      <c r="AU132" s="1"/>
      <c r="AV132" s="1"/>
      <c r="AW132" s="1"/>
      <c r="AX132" s="1"/>
      <c r="AY132" s="1"/>
      <c r="AZ132" s="1"/>
      <c r="BA132" s="1"/>
      <c r="BB132" s="1"/>
    </row>
    <row r="133" spans="1:54" ht="18" customHeight="1">
      <c r="A133" s="133" t="s">
        <v>186</v>
      </c>
      <c r="B133" s="5" t="s">
        <v>185</v>
      </c>
      <c r="C133" s="136" t="s">
        <v>184</v>
      </c>
      <c r="D133" s="21"/>
      <c r="E133" s="19"/>
      <c r="F133" s="27">
        <f>SUMIF('[1]TCE - ANEXO IV - Preencher'!$D:$D,'CONTÁBIL- FINANCEIRA '!A133,'[1]TCE - ANEXO IV - Preencher'!$N:$N)</f>
        <v>0</v>
      </c>
      <c r="G133" s="19"/>
      <c r="H133" s="39" t="s">
        <v>92</v>
      </c>
      <c r="I133" s="122"/>
      <c r="J133" s="123"/>
      <c r="K133" s="123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</row>
    <row r="134" spans="1:54" ht="18" customHeight="1">
      <c r="A134" s="6"/>
      <c r="B134" s="5"/>
      <c r="C134" s="120" t="s">
        <v>183</v>
      </c>
      <c r="D134" s="21"/>
      <c r="E134" s="19"/>
      <c r="F134" s="37">
        <f>F135+F148</f>
        <v>25404.879999999997</v>
      </c>
      <c r="G134" s="19"/>
      <c r="H134" s="138"/>
      <c r="I134" s="122"/>
      <c r="J134" s="123"/>
      <c r="K134" s="123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</row>
    <row r="135" spans="1:54" ht="18" customHeight="1">
      <c r="A135" s="6"/>
      <c r="B135" s="5"/>
      <c r="C135" s="135" t="s">
        <v>182</v>
      </c>
      <c r="D135" s="21"/>
      <c r="E135" s="19"/>
      <c r="F135" s="134">
        <f>F136+SUM(F140:F147)</f>
        <v>25404.879999999997</v>
      </c>
      <c r="G135" s="19"/>
      <c r="H135" s="139"/>
      <c r="I135" s="122"/>
      <c r="J135" s="123"/>
      <c r="K135" s="123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</row>
    <row r="136" spans="1:54" ht="18" customHeight="1">
      <c r="A136" s="6"/>
      <c r="B136" s="5"/>
      <c r="C136" s="135" t="s">
        <v>181</v>
      </c>
      <c r="D136" s="21"/>
      <c r="E136" s="19"/>
      <c r="F136" s="134">
        <f>F137+F138+F139</f>
        <v>14053.5</v>
      </c>
      <c r="G136" s="19"/>
      <c r="H136" s="138"/>
      <c r="I136" s="122"/>
      <c r="J136" s="123"/>
      <c r="K136" s="123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  <c r="AT136" s="1"/>
      <c r="AU136" s="1"/>
      <c r="AV136" s="1"/>
      <c r="AW136" s="1"/>
      <c r="AX136" s="1"/>
      <c r="AY136" s="1"/>
      <c r="AZ136" s="1"/>
      <c r="BA136" s="1"/>
      <c r="BB136" s="1"/>
    </row>
    <row r="137" spans="1:54" ht="18" customHeight="1">
      <c r="A137" s="133" t="s">
        <v>180</v>
      </c>
      <c r="B137" s="5" t="s">
        <v>175</v>
      </c>
      <c r="C137" s="136" t="s">
        <v>179</v>
      </c>
      <c r="D137" s="21"/>
      <c r="E137" s="19"/>
      <c r="F137" s="27">
        <f>SUMIF('[1]TCE - ANEXO IV - Preencher'!$D:$D,'CONTÁBIL- FINANCEIRA '!A137,'[1]TCE - ANEXO IV - Preencher'!$N:$N)</f>
        <v>14053.5</v>
      </c>
      <c r="G137" s="19"/>
      <c r="H137" s="39" t="s">
        <v>92</v>
      </c>
      <c r="I137" s="122"/>
      <c r="J137" s="123"/>
      <c r="K137" s="123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  <c r="AT137" s="1"/>
      <c r="AU137" s="1"/>
      <c r="AV137" s="1"/>
      <c r="AW137" s="1"/>
      <c r="AX137" s="1"/>
      <c r="AY137" s="1"/>
      <c r="AZ137" s="1"/>
      <c r="BA137" s="1"/>
      <c r="BB137" s="1"/>
    </row>
    <row r="138" spans="1:54" ht="18" customHeight="1">
      <c r="A138" s="133" t="s">
        <v>178</v>
      </c>
      <c r="B138" s="5" t="s">
        <v>175</v>
      </c>
      <c r="C138" s="132" t="s">
        <v>177</v>
      </c>
      <c r="D138" s="21"/>
      <c r="E138" s="19"/>
      <c r="F138" s="131">
        <f>SUMIF('[1]TCE - ANEXO IV - Preencher'!$D:$D,'CONTÁBIL- FINANCEIRA '!A138,'[1]TCE - ANEXO IV - Preencher'!$N:$N)</f>
        <v>0</v>
      </c>
      <c r="G138" s="19"/>
      <c r="H138" s="39" t="s">
        <v>92</v>
      </c>
      <c r="I138" s="122"/>
      <c r="J138" s="123"/>
      <c r="K138" s="123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  <c r="AT138" s="1"/>
      <c r="AU138" s="1"/>
      <c r="AV138" s="1"/>
      <c r="AW138" s="1"/>
      <c r="AX138" s="1"/>
      <c r="AY138" s="1"/>
      <c r="AZ138" s="1"/>
      <c r="BA138" s="1"/>
      <c r="BB138" s="1"/>
    </row>
    <row r="139" spans="1:54" ht="18" customHeight="1">
      <c r="A139" s="133" t="s">
        <v>176</v>
      </c>
      <c r="B139" s="5" t="s">
        <v>175</v>
      </c>
      <c r="C139" s="132" t="s">
        <v>174</v>
      </c>
      <c r="D139" s="21"/>
      <c r="E139" s="19"/>
      <c r="F139" s="131">
        <f>SUMIF('[1]TCE - ANEXO IV - Preencher'!$D:$D,'CONTÁBIL- FINANCEIRA '!A139,'[1]TCE - ANEXO IV - Preencher'!$N:$N)</f>
        <v>0</v>
      </c>
      <c r="G139" s="19"/>
      <c r="H139" s="39" t="s">
        <v>92</v>
      </c>
      <c r="I139" s="122"/>
      <c r="J139" s="123"/>
      <c r="K139" s="123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  <c r="AT139" s="1"/>
      <c r="AU139" s="1"/>
      <c r="AV139" s="1"/>
      <c r="AW139" s="1"/>
      <c r="AX139" s="1"/>
      <c r="AY139" s="1"/>
      <c r="AZ139" s="1"/>
      <c r="BA139" s="1"/>
      <c r="BB139" s="1"/>
    </row>
    <row r="140" spans="1:54" ht="18" customHeight="1">
      <c r="A140" s="133" t="s">
        <v>173</v>
      </c>
      <c r="B140" s="5" t="s">
        <v>159</v>
      </c>
      <c r="C140" s="136" t="s">
        <v>172</v>
      </c>
      <c r="D140" s="21"/>
      <c r="E140" s="19"/>
      <c r="F140" s="27">
        <f>SUMIF('[1]TCE - ANEXO IV - Preencher'!$D:$D,'CONTÁBIL- FINANCEIRA '!A140,'[1]TCE - ANEXO IV - Preencher'!$N:$N)</f>
        <v>11351.38</v>
      </c>
      <c r="G140" s="19"/>
      <c r="H140" s="39" t="s">
        <v>92</v>
      </c>
      <c r="I140" s="122"/>
      <c r="J140" s="123"/>
      <c r="K140" s="123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</row>
    <row r="141" spans="1:54" ht="18" customHeight="1">
      <c r="A141" s="133" t="s">
        <v>171</v>
      </c>
      <c r="B141" s="5" t="s">
        <v>170</v>
      </c>
      <c r="C141" s="136" t="s">
        <v>169</v>
      </c>
      <c r="D141" s="21"/>
      <c r="E141" s="19"/>
      <c r="F141" s="27">
        <f>SUMIF('[1]TCE - ANEXO IV - Preencher'!$D:$D,'CONTÁBIL- FINANCEIRA '!A141,'[1]TCE - ANEXO IV - Preencher'!$N:$N)</f>
        <v>0</v>
      </c>
      <c r="G141" s="19"/>
      <c r="H141" s="39" t="s">
        <v>92</v>
      </c>
      <c r="I141" s="122"/>
      <c r="J141" s="123"/>
      <c r="K141" s="123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</row>
    <row r="142" spans="1:54" ht="18" customHeight="1">
      <c r="A142" s="133" t="s">
        <v>168</v>
      </c>
      <c r="B142" s="5" t="s">
        <v>167</v>
      </c>
      <c r="C142" s="137" t="s">
        <v>166</v>
      </c>
      <c r="D142" s="21"/>
      <c r="E142" s="19"/>
      <c r="F142" s="27">
        <f>SUMIF('[1]TCE - ANEXO IV - Preencher'!$D:$D,'CONTÁBIL- FINANCEIRA '!A142,'[1]TCE - ANEXO IV - Preencher'!$N:$N)</f>
        <v>0</v>
      </c>
      <c r="G142" s="19"/>
      <c r="H142" s="39" t="s">
        <v>92</v>
      </c>
      <c r="I142" s="122"/>
      <c r="J142" s="123"/>
      <c r="K142" s="123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  <c r="AT142" s="1"/>
      <c r="AU142" s="1"/>
      <c r="AV142" s="1"/>
      <c r="AW142" s="1"/>
      <c r="AX142" s="1"/>
      <c r="AY142" s="1"/>
      <c r="AZ142" s="1"/>
      <c r="BA142" s="1"/>
      <c r="BB142" s="1"/>
    </row>
    <row r="143" spans="1:54" ht="18" customHeight="1">
      <c r="A143" s="133" t="s">
        <v>165</v>
      </c>
      <c r="B143" s="5" t="s">
        <v>153</v>
      </c>
      <c r="C143" s="136" t="s">
        <v>164</v>
      </c>
      <c r="D143" s="21"/>
      <c r="E143" s="19"/>
      <c r="F143" s="27">
        <f>SUMIF('[1]TCE - ANEXO IV - Preencher'!$D:$D,'CONTÁBIL- FINANCEIRA '!A143,'[1]TCE - ANEXO IV - Preencher'!$N:$N)</f>
        <v>0</v>
      </c>
      <c r="G143" s="19"/>
      <c r="H143" s="39" t="s">
        <v>92</v>
      </c>
      <c r="I143" s="122"/>
      <c r="J143" s="123"/>
      <c r="K143" s="123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  <c r="AT143" s="1"/>
      <c r="AU143" s="1"/>
      <c r="AV143" s="1"/>
      <c r="AW143" s="1"/>
      <c r="AX143" s="1"/>
      <c r="AY143" s="1"/>
      <c r="AZ143" s="1"/>
      <c r="BA143" s="1"/>
      <c r="BB143" s="1"/>
    </row>
    <row r="144" spans="1:54" ht="18" customHeight="1">
      <c r="A144" s="133" t="s">
        <v>163</v>
      </c>
      <c r="B144" s="5" t="s">
        <v>162</v>
      </c>
      <c r="C144" s="132" t="s">
        <v>161</v>
      </c>
      <c r="D144" s="21"/>
      <c r="E144" s="19"/>
      <c r="F144" s="131">
        <f>SUMIF('[1]TCE - ANEXO IV - Preencher'!$D:$D,'CONTÁBIL- FINANCEIRA '!A144,'[1]TCE - ANEXO IV - Preencher'!$N:$N)</f>
        <v>0</v>
      </c>
      <c r="G144" s="19"/>
      <c r="H144" s="39" t="s">
        <v>92</v>
      </c>
      <c r="I144" s="122"/>
      <c r="J144" s="123"/>
      <c r="K144" s="123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  <c r="AT144" s="1"/>
      <c r="AU144" s="1"/>
      <c r="AV144" s="1"/>
      <c r="AW144" s="1"/>
      <c r="AX144" s="1"/>
      <c r="AY144" s="1"/>
      <c r="AZ144" s="1"/>
      <c r="BA144" s="1"/>
      <c r="BB144" s="1"/>
    </row>
    <row r="145" spans="1:54" ht="18" customHeight="1">
      <c r="A145" s="133" t="s">
        <v>160</v>
      </c>
      <c r="B145" s="5" t="s">
        <v>159</v>
      </c>
      <c r="C145" s="132" t="s">
        <v>158</v>
      </c>
      <c r="D145" s="21"/>
      <c r="E145" s="19"/>
      <c r="F145" s="131">
        <f>SUMIF('[1]TCE - ANEXO IV - Preencher'!$D:$D,'CONTÁBIL- FINANCEIRA '!A145,'[1]TCE - ANEXO IV - Preencher'!$N:$N)</f>
        <v>0</v>
      </c>
      <c r="G145" s="19"/>
      <c r="H145" s="39" t="s">
        <v>92</v>
      </c>
      <c r="I145" s="122"/>
      <c r="J145" s="123"/>
      <c r="K145" s="123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  <c r="AT145" s="1"/>
      <c r="AU145" s="1"/>
      <c r="AV145" s="1"/>
      <c r="AW145" s="1"/>
      <c r="AX145" s="1"/>
      <c r="AY145" s="1"/>
      <c r="AZ145" s="1"/>
      <c r="BA145" s="1"/>
      <c r="BB145" s="1"/>
    </row>
    <row r="146" spans="1:54" ht="18" customHeight="1">
      <c r="A146" s="133" t="s">
        <v>157</v>
      </c>
      <c r="B146" s="5" t="s">
        <v>156</v>
      </c>
      <c r="C146" s="136" t="s">
        <v>155</v>
      </c>
      <c r="D146" s="21"/>
      <c r="E146" s="19"/>
      <c r="F146" s="27">
        <f>SUMIF('[1]TCE - ANEXO IV - Preencher'!$D:$D,'CONTÁBIL- FINANCEIRA '!A146,'[1]TCE - ANEXO IV - Preencher'!$N:$N)</f>
        <v>0</v>
      </c>
      <c r="G146" s="19"/>
      <c r="H146" s="39" t="s">
        <v>92</v>
      </c>
      <c r="I146" s="122"/>
      <c r="J146" s="123"/>
      <c r="K146" s="123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</row>
    <row r="147" spans="1:54" ht="18" customHeight="1">
      <c r="A147" s="133" t="s">
        <v>154</v>
      </c>
      <c r="B147" s="5" t="s">
        <v>153</v>
      </c>
      <c r="C147" s="136" t="s">
        <v>152</v>
      </c>
      <c r="D147" s="21"/>
      <c r="E147" s="19"/>
      <c r="F147" s="27">
        <f>SUMIF('[1]TCE - ANEXO IV - Preencher'!$D:$D,'CONTÁBIL- FINANCEIRA '!A147,'[1]TCE - ANEXO IV - Preencher'!$N:$N)</f>
        <v>0</v>
      </c>
      <c r="G147" s="19"/>
      <c r="H147" s="39" t="s">
        <v>92</v>
      </c>
      <c r="I147" s="122"/>
      <c r="J147" s="123"/>
      <c r="K147" s="123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</row>
    <row r="148" spans="1:54" ht="18" customHeight="1">
      <c r="A148" s="6"/>
      <c r="B148" s="5"/>
      <c r="C148" s="120" t="s">
        <v>151</v>
      </c>
      <c r="D148" s="21"/>
      <c r="E148" s="19"/>
      <c r="F148" s="37">
        <f>SUM(F149:G151)</f>
        <v>0</v>
      </c>
      <c r="G148" s="19"/>
      <c r="H148" s="39"/>
      <c r="I148" s="122"/>
      <c r="J148" s="123"/>
      <c r="K148" s="123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</row>
    <row r="149" spans="1:54" ht="18" customHeight="1">
      <c r="A149" s="6" t="s">
        <v>150</v>
      </c>
      <c r="B149" s="5" t="s">
        <v>149</v>
      </c>
      <c r="C149" s="132" t="s">
        <v>148</v>
      </c>
      <c r="D149" s="21"/>
      <c r="E149" s="19"/>
      <c r="F149" s="131">
        <f>[1]RPA!K6</f>
        <v>0</v>
      </c>
      <c r="G149" s="19"/>
      <c r="H149" s="39" t="s">
        <v>141</v>
      </c>
      <c r="I149" s="122"/>
      <c r="J149" s="123"/>
      <c r="K149" s="123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</row>
    <row r="150" spans="1:54" ht="18" customHeight="1">
      <c r="A150" s="6" t="s">
        <v>147</v>
      </c>
      <c r="B150" s="5" t="s">
        <v>146</v>
      </c>
      <c r="C150" s="132" t="s">
        <v>145</v>
      </c>
      <c r="D150" s="21"/>
      <c r="E150" s="19"/>
      <c r="F150" s="131">
        <f>[1]RPA!K7</f>
        <v>0</v>
      </c>
      <c r="G150" s="19"/>
      <c r="H150" s="39" t="s">
        <v>141</v>
      </c>
      <c r="I150" s="122"/>
      <c r="J150" s="123"/>
      <c r="K150" s="123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  <c r="AT150" s="1"/>
      <c r="AU150" s="1"/>
      <c r="AV150" s="1"/>
      <c r="AW150" s="1"/>
      <c r="AX150" s="1"/>
      <c r="AY150" s="1"/>
      <c r="AZ150" s="1"/>
      <c r="BA150" s="1"/>
      <c r="BB150" s="1"/>
    </row>
    <row r="151" spans="1:54" ht="18" customHeight="1">
      <c r="A151" s="6" t="s">
        <v>144</v>
      </c>
      <c r="B151" s="5" t="s">
        <v>143</v>
      </c>
      <c r="C151" s="132" t="s">
        <v>142</v>
      </c>
      <c r="D151" s="21"/>
      <c r="E151" s="19"/>
      <c r="F151" s="131">
        <f>[1]RPA!K8</f>
        <v>0</v>
      </c>
      <c r="G151" s="19"/>
      <c r="H151" s="39" t="s">
        <v>141</v>
      </c>
      <c r="I151" s="122"/>
      <c r="J151" s="123"/>
      <c r="K151" s="123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  <c r="AT151" s="1"/>
      <c r="AU151" s="1"/>
      <c r="AV151" s="1"/>
      <c r="AW151" s="1"/>
      <c r="AX151" s="1"/>
      <c r="AY151" s="1"/>
      <c r="AZ151" s="1"/>
      <c r="BA151" s="1"/>
      <c r="BB151" s="1"/>
    </row>
    <row r="152" spans="1:54" ht="18" customHeight="1">
      <c r="A152" s="6"/>
      <c r="B152" s="5"/>
      <c r="C152" s="120" t="s">
        <v>140</v>
      </c>
      <c r="D152" s="21"/>
      <c r="E152" s="19"/>
      <c r="F152" s="37">
        <f>F153+F160</f>
        <v>0</v>
      </c>
      <c r="G152" s="19"/>
      <c r="H152" s="129"/>
      <c r="I152" s="122"/>
      <c r="J152" s="123"/>
      <c r="K152" s="123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  <c r="AT152" s="1"/>
      <c r="AU152" s="1"/>
      <c r="AV152" s="1"/>
      <c r="AW152" s="1"/>
      <c r="AX152" s="1"/>
      <c r="AY152" s="1"/>
      <c r="AZ152" s="1"/>
      <c r="BA152" s="1"/>
      <c r="BB152" s="1"/>
    </row>
    <row r="153" spans="1:54" ht="18" customHeight="1">
      <c r="A153" s="6"/>
      <c r="B153" s="5"/>
      <c r="C153" s="120" t="s">
        <v>139</v>
      </c>
      <c r="D153" s="21"/>
      <c r="E153" s="19"/>
      <c r="F153" s="37">
        <f>F154+F158+F159</f>
        <v>0</v>
      </c>
      <c r="G153" s="19"/>
      <c r="H153" s="129"/>
      <c r="I153" s="122"/>
      <c r="J153" s="123"/>
      <c r="K153" s="123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  <c r="AT153" s="1"/>
      <c r="AU153" s="1"/>
      <c r="AV153" s="1"/>
      <c r="AW153" s="1"/>
      <c r="AX153" s="1"/>
      <c r="AY153" s="1"/>
      <c r="AZ153" s="1"/>
      <c r="BA153" s="1"/>
      <c r="BB153" s="1"/>
    </row>
    <row r="154" spans="1:54" ht="18" customHeight="1">
      <c r="A154" s="6"/>
      <c r="B154" s="5"/>
      <c r="C154" s="135" t="s">
        <v>138</v>
      </c>
      <c r="D154" s="21"/>
      <c r="E154" s="19"/>
      <c r="F154" s="134">
        <f>SUM(F155:G157)</f>
        <v>0</v>
      </c>
      <c r="G154" s="19"/>
      <c r="H154" s="129"/>
      <c r="I154" s="122"/>
      <c r="J154" s="123"/>
      <c r="K154" s="123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  <c r="AT154" s="1"/>
      <c r="AU154" s="1"/>
      <c r="AV154" s="1"/>
      <c r="AW154" s="1"/>
      <c r="AX154" s="1"/>
      <c r="AY154" s="1"/>
      <c r="AZ154" s="1"/>
      <c r="BA154" s="1"/>
      <c r="BB154" s="1"/>
    </row>
    <row r="155" spans="1:54" ht="18" customHeight="1">
      <c r="A155" s="6" t="s">
        <v>137</v>
      </c>
      <c r="B155" s="5" t="s">
        <v>132</v>
      </c>
      <c r="C155" s="132" t="s">
        <v>136</v>
      </c>
      <c r="D155" s="21"/>
      <c r="E155" s="19"/>
      <c r="F155" s="131">
        <f>SUMIF('[1]TCE - ANEXO IV - Preencher'!$D:$D,'CONTÁBIL- FINANCEIRA '!A155,'[1]TCE - ANEXO IV - Preencher'!$N:$N)</f>
        <v>0</v>
      </c>
      <c r="G155" s="19"/>
      <c r="H155" s="39" t="s">
        <v>92</v>
      </c>
      <c r="I155" s="122"/>
      <c r="J155" s="123"/>
      <c r="K155" s="123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  <c r="AT155" s="1"/>
      <c r="AU155" s="1"/>
      <c r="AV155" s="1"/>
      <c r="AW155" s="1"/>
      <c r="AX155" s="1"/>
      <c r="AY155" s="1"/>
      <c r="AZ155" s="1"/>
      <c r="BA155" s="1"/>
      <c r="BB155" s="1"/>
    </row>
    <row r="156" spans="1:54" ht="18" customHeight="1">
      <c r="A156" s="6" t="s">
        <v>135</v>
      </c>
      <c r="B156" s="5" t="s">
        <v>132</v>
      </c>
      <c r="C156" s="132" t="s">
        <v>134</v>
      </c>
      <c r="D156" s="21"/>
      <c r="E156" s="19"/>
      <c r="F156" s="131">
        <f>SUMIF('[1]TCE - ANEXO IV - Preencher'!$D:$D,'CONTÁBIL- FINANCEIRA '!A156,'[1]TCE - ANEXO IV - Preencher'!$N:$N)</f>
        <v>0</v>
      </c>
      <c r="G156" s="19"/>
      <c r="H156" s="39" t="s">
        <v>92</v>
      </c>
      <c r="I156" s="122"/>
      <c r="J156" s="123"/>
      <c r="K156" s="123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  <c r="AT156" s="1"/>
      <c r="AU156" s="1"/>
      <c r="AV156" s="1"/>
      <c r="AW156" s="1"/>
      <c r="AX156" s="1"/>
      <c r="AY156" s="1"/>
      <c r="AZ156" s="1"/>
      <c r="BA156" s="1"/>
      <c r="BB156" s="1"/>
    </row>
    <row r="157" spans="1:54" ht="18" customHeight="1">
      <c r="A157" s="6" t="s">
        <v>133</v>
      </c>
      <c r="B157" s="5" t="s">
        <v>132</v>
      </c>
      <c r="C157" s="132" t="s">
        <v>131</v>
      </c>
      <c r="D157" s="21"/>
      <c r="E157" s="19"/>
      <c r="F157" s="131">
        <f>SUMIF('[1]TCE - ANEXO IV - Preencher'!$D:$D,'CONTÁBIL- FINANCEIRA '!A157,'[1]TCE - ANEXO IV - Preencher'!$N:$N)</f>
        <v>0</v>
      </c>
      <c r="G157" s="19"/>
      <c r="H157" s="39" t="s">
        <v>92</v>
      </c>
      <c r="I157" s="122"/>
      <c r="J157" s="123"/>
      <c r="K157" s="123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  <c r="AT157" s="1"/>
      <c r="AU157" s="1"/>
      <c r="AV157" s="1"/>
      <c r="AW157" s="1"/>
      <c r="AX157" s="1"/>
      <c r="AY157" s="1"/>
      <c r="AZ157" s="1"/>
      <c r="BA157" s="1"/>
      <c r="BB157" s="1"/>
    </row>
    <row r="158" spans="1:54" ht="18" customHeight="1">
      <c r="A158" s="6" t="s">
        <v>130</v>
      </c>
      <c r="B158" s="5" t="s">
        <v>129</v>
      </c>
      <c r="C158" s="132" t="s">
        <v>128</v>
      </c>
      <c r="D158" s="21"/>
      <c r="E158" s="19"/>
      <c r="F158" s="131">
        <f>SUMIF('[1]TCE - ANEXO IV - Preencher'!$D:$D,'CONTÁBIL- FINANCEIRA '!A158,'[1]TCE - ANEXO IV - Preencher'!$N:$N)</f>
        <v>0</v>
      </c>
      <c r="G158" s="19"/>
      <c r="H158" s="39" t="s">
        <v>92</v>
      </c>
      <c r="I158" s="122"/>
      <c r="J158" s="123"/>
      <c r="K158" s="123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  <c r="AT158" s="1"/>
      <c r="AU158" s="1"/>
      <c r="AV158" s="1"/>
      <c r="AW158" s="1"/>
      <c r="AX158" s="1"/>
      <c r="AY158" s="1"/>
      <c r="AZ158" s="1"/>
      <c r="BA158" s="1"/>
      <c r="BB158" s="1"/>
    </row>
    <row r="159" spans="1:54" ht="18" customHeight="1">
      <c r="A159" s="6" t="s">
        <v>127</v>
      </c>
      <c r="B159" s="5" t="s">
        <v>126</v>
      </c>
      <c r="C159" s="132" t="s">
        <v>125</v>
      </c>
      <c r="D159" s="21"/>
      <c r="E159" s="19"/>
      <c r="F159" s="131">
        <f>SUMIF('[1]TCE - ANEXO IV - Preencher'!$D:$D,'CONTÁBIL- FINANCEIRA '!A159,'[1]TCE - ANEXO IV - Preencher'!$N:$N)</f>
        <v>0</v>
      </c>
      <c r="G159" s="19"/>
      <c r="H159" s="39" t="s">
        <v>92</v>
      </c>
      <c r="I159" s="122"/>
      <c r="J159" s="123"/>
      <c r="K159" s="123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  <c r="AT159" s="1"/>
      <c r="AU159" s="1"/>
      <c r="AV159" s="1"/>
      <c r="AW159" s="1"/>
      <c r="AX159" s="1"/>
      <c r="AY159" s="1"/>
      <c r="AZ159" s="1"/>
      <c r="BA159" s="1"/>
      <c r="BB159" s="1"/>
    </row>
    <row r="160" spans="1:54" ht="18" customHeight="1">
      <c r="A160" s="6"/>
      <c r="B160" s="5"/>
      <c r="C160" s="120" t="s">
        <v>124</v>
      </c>
      <c r="D160" s="21"/>
      <c r="E160" s="19"/>
      <c r="F160" s="37">
        <f>F161+F166+F167+F168</f>
        <v>0</v>
      </c>
      <c r="G160" s="19"/>
      <c r="H160" s="129"/>
      <c r="I160" s="122"/>
      <c r="J160" s="123"/>
      <c r="K160" s="123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  <c r="AT160" s="1"/>
      <c r="AU160" s="1"/>
      <c r="AV160" s="1"/>
      <c r="AW160" s="1"/>
      <c r="AX160" s="1"/>
      <c r="AY160" s="1"/>
      <c r="AZ160" s="1"/>
      <c r="BA160" s="1"/>
      <c r="BB160" s="1"/>
    </row>
    <row r="161" spans="1:54" ht="18" customHeight="1">
      <c r="A161" s="6"/>
      <c r="B161" s="5"/>
      <c r="C161" s="135" t="s">
        <v>123</v>
      </c>
      <c r="D161" s="21"/>
      <c r="E161" s="19"/>
      <c r="F161" s="134">
        <f>SUM(F162:G165)</f>
        <v>0</v>
      </c>
      <c r="G161" s="19"/>
      <c r="H161" s="129"/>
      <c r="I161" s="122"/>
      <c r="J161" s="123"/>
      <c r="K161" s="123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  <c r="AT161" s="1"/>
      <c r="AU161" s="1"/>
      <c r="AV161" s="1"/>
      <c r="AW161" s="1"/>
      <c r="AX161" s="1"/>
      <c r="AY161" s="1"/>
      <c r="AZ161" s="1"/>
      <c r="BA161" s="1"/>
      <c r="BB161" s="1"/>
    </row>
    <row r="162" spans="1:54" ht="18" customHeight="1">
      <c r="A162" s="133" t="s">
        <v>122</v>
      </c>
      <c r="B162" s="5" t="s">
        <v>115</v>
      </c>
      <c r="C162" s="132" t="s">
        <v>121</v>
      </c>
      <c r="D162" s="21"/>
      <c r="E162" s="19"/>
      <c r="F162" s="131">
        <f>SUMIF('[1]TCE - ANEXO IV - Preencher'!$D:$D,'CONTÁBIL- FINANCEIRA '!A162,'[1]TCE - ANEXO IV - Preencher'!$N:$N)</f>
        <v>0</v>
      </c>
      <c r="G162" s="19"/>
      <c r="H162" s="39" t="s">
        <v>92</v>
      </c>
      <c r="I162" s="122"/>
      <c r="J162" s="123"/>
      <c r="K162" s="123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  <c r="AT162" s="1"/>
      <c r="AU162" s="1"/>
      <c r="AV162" s="1"/>
      <c r="AW162" s="1"/>
      <c r="AX162" s="1"/>
      <c r="AY162" s="1"/>
      <c r="AZ162" s="1"/>
      <c r="BA162" s="1"/>
      <c r="BB162" s="1"/>
    </row>
    <row r="163" spans="1:54" ht="18" customHeight="1">
      <c r="A163" s="133" t="s">
        <v>120</v>
      </c>
      <c r="B163" s="5" t="s">
        <v>115</v>
      </c>
      <c r="C163" s="132" t="s">
        <v>119</v>
      </c>
      <c r="D163" s="21"/>
      <c r="E163" s="19"/>
      <c r="F163" s="131">
        <f>SUMIF('[1]TCE - ANEXO IV - Preencher'!$D:$D,'CONTÁBIL- FINANCEIRA '!A163,'[1]TCE - ANEXO IV - Preencher'!$N:$N)</f>
        <v>0</v>
      </c>
      <c r="G163" s="19"/>
      <c r="H163" s="39" t="s">
        <v>92</v>
      </c>
      <c r="I163" s="122"/>
      <c r="J163" s="123"/>
      <c r="K163" s="123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  <c r="AT163" s="1"/>
      <c r="AU163" s="1"/>
      <c r="AV163" s="1"/>
      <c r="AW163" s="1"/>
      <c r="AX163" s="1"/>
      <c r="AY163" s="1"/>
      <c r="AZ163" s="1"/>
      <c r="BA163" s="1"/>
      <c r="BB163" s="1"/>
    </row>
    <row r="164" spans="1:54" ht="18" customHeight="1">
      <c r="A164" s="133" t="s">
        <v>118</v>
      </c>
      <c r="B164" s="5" t="s">
        <v>115</v>
      </c>
      <c r="C164" s="132" t="s">
        <v>117</v>
      </c>
      <c r="D164" s="21"/>
      <c r="E164" s="19"/>
      <c r="F164" s="131">
        <f>SUMIF('[1]TCE - ANEXO IV - Preencher'!$D:$D,'CONTÁBIL- FINANCEIRA '!A164,'[1]TCE - ANEXO IV - Preencher'!$N:$N)</f>
        <v>0</v>
      </c>
      <c r="G164" s="19"/>
      <c r="H164" s="39" t="s">
        <v>92</v>
      </c>
      <c r="I164" s="122"/>
      <c r="J164" s="123"/>
      <c r="K164" s="123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  <c r="AT164" s="1"/>
      <c r="AU164" s="1"/>
      <c r="AV164" s="1"/>
      <c r="AW164" s="1"/>
      <c r="AX164" s="1"/>
      <c r="AY164" s="1"/>
      <c r="AZ164" s="1"/>
      <c r="BA164" s="1"/>
      <c r="BB164" s="1"/>
    </row>
    <row r="165" spans="1:54" ht="18" customHeight="1">
      <c r="A165" s="133" t="s">
        <v>116</v>
      </c>
      <c r="B165" s="5" t="s">
        <v>115</v>
      </c>
      <c r="C165" s="132" t="s">
        <v>114</v>
      </c>
      <c r="D165" s="21"/>
      <c r="E165" s="19"/>
      <c r="F165" s="131">
        <f>SUMIF('[1]TCE - ANEXO IV - Preencher'!$D:$D,'CONTÁBIL- FINANCEIRA '!A165,'[1]TCE - ANEXO IV - Preencher'!$N:$N)</f>
        <v>0</v>
      </c>
      <c r="G165" s="19"/>
      <c r="H165" s="39" t="s">
        <v>92</v>
      </c>
      <c r="I165" s="122"/>
      <c r="J165" s="123"/>
      <c r="K165" s="123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  <c r="AT165" s="1"/>
      <c r="AU165" s="1"/>
      <c r="AV165" s="1"/>
      <c r="AW165" s="1"/>
      <c r="AX165" s="1"/>
      <c r="AY165" s="1"/>
      <c r="AZ165" s="1"/>
      <c r="BA165" s="1"/>
      <c r="BB165" s="1"/>
    </row>
    <row r="166" spans="1:54" ht="18" customHeight="1">
      <c r="A166" s="133" t="s">
        <v>113</v>
      </c>
      <c r="B166" s="5" t="s">
        <v>112</v>
      </c>
      <c r="C166" s="132" t="s">
        <v>111</v>
      </c>
      <c r="D166" s="21"/>
      <c r="E166" s="19"/>
      <c r="F166" s="131">
        <f>SUMIF('[1]TCE - ANEXO IV - Preencher'!$D:$D,'CONTÁBIL- FINANCEIRA '!A166,'[1]TCE - ANEXO IV - Preencher'!$N:$N)</f>
        <v>0</v>
      </c>
      <c r="G166" s="19"/>
      <c r="H166" s="39" t="s">
        <v>92</v>
      </c>
      <c r="I166" s="122"/>
      <c r="J166" s="123"/>
      <c r="K166" s="123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  <c r="AT166" s="1"/>
      <c r="AU166" s="1"/>
      <c r="AV166" s="1"/>
      <c r="AW166" s="1"/>
      <c r="AX166" s="1"/>
      <c r="AY166" s="1"/>
      <c r="AZ166" s="1"/>
      <c r="BA166" s="1"/>
      <c r="BB166" s="1"/>
    </row>
    <row r="167" spans="1:54" ht="18" customHeight="1">
      <c r="A167" s="133" t="s">
        <v>110</v>
      </c>
      <c r="B167" s="5" t="s">
        <v>109</v>
      </c>
      <c r="C167" s="132" t="s">
        <v>108</v>
      </c>
      <c r="D167" s="21"/>
      <c r="E167" s="19"/>
      <c r="F167" s="131">
        <f>SUMIF('[1]TCE - ANEXO IV - Preencher'!$D:$D,'CONTÁBIL- FINANCEIRA '!A167,'[1]TCE - ANEXO IV - Preencher'!$N:$N)</f>
        <v>0</v>
      </c>
      <c r="G167" s="19"/>
      <c r="H167" s="39" t="s">
        <v>92</v>
      </c>
      <c r="I167" s="122"/>
      <c r="J167" s="123"/>
      <c r="K167" s="123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  <c r="AT167" s="1"/>
      <c r="AU167" s="1"/>
      <c r="AV167" s="1"/>
      <c r="AW167" s="1"/>
      <c r="AX167" s="1"/>
      <c r="AY167" s="1"/>
      <c r="AZ167" s="1"/>
      <c r="BA167" s="1"/>
      <c r="BB167" s="1"/>
    </row>
    <row r="168" spans="1:54" ht="18" customHeight="1">
      <c r="A168" s="133" t="s">
        <v>107</v>
      </c>
      <c r="B168" s="5" t="s">
        <v>106</v>
      </c>
      <c r="C168" s="132" t="s">
        <v>105</v>
      </c>
      <c r="D168" s="21"/>
      <c r="E168" s="19"/>
      <c r="F168" s="131">
        <f>SUMIF('[1]TCE - ANEXO IV - Preencher'!$D:$D,'CONTÁBIL- FINANCEIRA '!A168,'[1]TCE - ANEXO IV - Preencher'!$N:$N)</f>
        <v>0</v>
      </c>
      <c r="G168" s="19"/>
      <c r="H168" s="39" t="s">
        <v>92</v>
      </c>
      <c r="I168" s="122"/>
      <c r="J168" s="123"/>
      <c r="K168" s="123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  <c r="AT168" s="1"/>
      <c r="AU168" s="1"/>
      <c r="AV168" s="1"/>
      <c r="AW168" s="1"/>
      <c r="AX168" s="1"/>
      <c r="AY168" s="1"/>
      <c r="AZ168" s="1"/>
      <c r="BA168" s="1"/>
      <c r="BB168" s="1"/>
    </row>
    <row r="169" spans="1:54" ht="18" customHeight="1">
      <c r="A169" s="6"/>
      <c r="B169" s="5"/>
      <c r="C169" s="120" t="s">
        <v>104</v>
      </c>
      <c r="D169" s="21"/>
      <c r="E169" s="19"/>
      <c r="F169" s="37">
        <f>SUM(F170:G173)</f>
        <v>0</v>
      </c>
      <c r="G169" s="19"/>
      <c r="H169" s="129"/>
      <c r="I169" s="122"/>
      <c r="J169" s="123"/>
      <c r="K169" s="123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  <c r="AT169" s="1"/>
      <c r="AU169" s="1"/>
      <c r="AV169" s="1"/>
      <c r="AW169" s="1"/>
      <c r="AX169" s="1"/>
      <c r="AY169" s="1"/>
      <c r="AZ169" s="1"/>
      <c r="BA169" s="1"/>
      <c r="BB169" s="1"/>
    </row>
    <row r="170" spans="1:54" ht="18" customHeight="1">
      <c r="A170" s="6" t="s">
        <v>103</v>
      </c>
      <c r="B170" s="5">
        <v>6</v>
      </c>
      <c r="C170" s="42" t="s">
        <v>102</v>
      </c>
      <c r="D170" s="21"/>
      <c r="E170" s="19"/>
      <c r="F170" s="131">
        <f>SUMIF('[1]TCE - ANEXO IV - Preencher'!$D:$D,'CONTÁBIL- FINANCEIRA '!A170,'[1]TCE - ANEXO IV - Preencher'!$N:$N)</f>
        <v>0</v>
      </c>
      <c r="G170" s="19"/>
      <c r="H170" s="39" t="s">
        <v>95</v>
      </c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  <c r="AT170" s="1"/>
      <c r="AU170" s="1"/>
      <c r="AV170" s="1"/>
      <c r="AW170" s="1"/>
      <c r="AX170" s="1"/>
      <c r="AY170" s="1"/>
      <c r="AZ170" s="1"/>
      <c r="BA170" s="1"/>
      <c r="BB170" s="1"/>
    </row>
    <row r="171" spans="1:54" ht="18" customHeight="1">
      <c r="A171" s="6" t="s">
        <v>101</v>
      </c>
      <c r="B171" s="5">
        <v>6</v>
      </c>
      <c r="C171" s="42" t="s">
        <v>100</v>
      </c>
      <c r="D171" s="21"/>
      <c r="E171" s="19"/>
      <c r="F171" s="131">
        <f>SUMIF('[1]TCE - ANEXO IV - Preencher'!$D:$D,'CONTÁBIL- FINANCEIRA '!A171,'[1]TCE - ANEXO IV - Preencher'!$N:$N)</f>
        <v>0</v>
      </c>
      <c r="G171" s="19"/>
      <c r="H171" s="39" t="s">
        <v>95</v>
      </c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  <c r="AT171" s="1"/>
      <c r="AU171" s="1"/>
      <c r="AV171" s="1"/>
      <c r="AW171" s="1"/>
      <c r="AX171" s="1"/>
      <c r="AY171" s="1"/>
      <c r="AZ171" s="1"/>
      <c r="BA171" s="1"/>
      <c r="BB171" s="1"/>
    </row>
    <row r="172" spans="1:54" ht="12.75" customHeight="1">
      <c r="A172" s="6" t="s">
        <v>99</v>
      </c>
      <c r="B172" s="5">
        <v>7</v>
      </c>
      <c r="C172" s="42" t="s">
        <v>98</v>
      </c>
      <c r="D172" s="21"/>
      <c r="E172" s="19"/>
      <c r="F172" s="131">
        <f>SUMIF('[1]TCE - ANEXO IV - Preencher'!$D:$D,'CONTÁBIL- FINANCEIRA '!A172,'[1]TCE - ANEXO IV - Preencher'!$N:$N)</f>
        <v>0</v>
      </c>
      <c r="G172" s="19"/>
      <c r="H172" s="39" t="s">
        <v>92</v>
      </c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  <c r="AT172" s="1"/>
      <c r="AU172" s="1"/>
      <c r="AV172" s="1"/>
      <c r="AW172" s="1"/>
      <c r="AX172" s="1"/>
      <c r="AY172" s="1"/>
      <c r="AZ172" s="1"/>
      <c r="BA172" s="1"/>
      <c r="BB172" s="1"/>
    </row>
    <row r="173" spans="1:54" ht="12.75" customHeight="1">
      <c r="A173" s="6" t="s">
        <v>97</v>
      </c>
      <c r="B173" s="5">
        <v>6</v>
      </c>
      <c r="C173" s="42" t="s">
        <v>96</v>
      </c>
      <c r="D173" s="21"/>
      <c r="E173" s="19"/>
      <c r="F173" s="131">
        <f>SUMIF('[1]TCE - ANEXO IV - Preencher'!$D:$D,'CONTÁBIL- FINANCEIRA '!A173,'[1]TCE - ANEXO IV - Preencher'!$N:$N)</f>
        <v>0</v>
      </c>
      <c r="G173" s="19"/>
      <c r="H173" s="39" t="s">
        <v>95</v>
      </c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  <c r="AT173" s="1"/>
      <c r="AU173" s="1"/>
      <c r="AV173" s="1"/>
      <c r="AW173" s="1"/>
      <c r="AX173" s="1"/>
      <c r="AY173" s="1"/>
      <c r="AZ173" s="1"/>
      <c r="BA173" s="1"/>
      <c r="BB173" s="1"/>
    </row>
    <row r="174" spans="1:54" ht="12.75" customHeight="1">
      <c r="A174" s="6"/>
      <c r="B174" s="5"/>
      <c r="C174" s="120" t="s">
        <v>94</v>
      </c>
      <c r="D174" s="21"/>
      <c r="E174" s="19"/>
      <c r="F174" s="37">
        <f>F14+F19</f>
        <v>0</v>
      </c>
      <c r="G174" s="19"/>
      <c r="H174" s="39"/>
      <c r="I174" s="124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  <c r="AT174" s="1"/>
      <c r="AU174" s="1"/>
      <c r="AV174" s="1"/>
      <c r="AW174" s="1"/>
      <c r="AX174" s="1"/>
      <c r="AY174" s="1"/>
      <c r="AZ174" s="1"/>
      <c r="BA174" s="1"/>
      <c r="BB174" s="1"/>
    </row>
    <row r="175" spans="1:54" ht="12.75" customHeight="1">
      <c r="A175" s="6" t="s">
        <v>13</v>
      </c>
      <c r="B175" s="5"/>
      <c r="C175" s="120" t="s">
        <v>13</v>
      </c>
      <c r="D175" s="21"/>
      <c r="E175" s="19"/>
      <c r="F175" s="37">
        <f>F285</f>
        <v>0</v>
      </c>
      <c r="G175" s="19"/>
      <c r="H175" s="39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  <c r="AT175" s="1"/>
      <c r="AU175" s="1"/>
      <c r="AV175" s="1"/>
      <c r="AW175" s="1"/>
      <c r="AX175" s="1"/>
      <c r="AY175" s="1"/>
      <c r="AZ175" s="1"/>
      <c r="BA175" s="1"/>
      <c r="BB175" s="1"/>
    </row>
    <row r="176" spans="1:54" ht="12.75" customHeight="1">
      <c r="A176" s="6" t="s">
        <v>93</v>
      </c>
      <c r="B176" s="5"/>
      <c r="C176" s="120" t="s">
        <v>93</v>
      </c>
      <c r="D176" s="21"/>
      <c r="E176" s="19"/>
      <c r="F176" s="37">
        <f>'[1]TCE - ANEXO IV - Preencher'!Q102</f>
        <v>45895.75</v>
      </c>
      <c r="G176" s="19"/>
      <c r="H176" s="39" t="s">
        <v>92</v>
      </c>
      <c r="I176" s="122"/>
      <c r="J176" s="123"/>
      <c r="K176" s="123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  <c r="AT176" s="1"/>
      <c r="AU176" s="1"/>
      <c r="AV176" s="1"/>
      <c r="AW176" s="1"/>
      <c r="AX176" s="1"/>
      <c r="AY176" s="1"/>
      <c r="AZ176" s="1"/>
      <c r="BA176" s="1"/>
      <c r="BB176" s="1"/>
    </row>
    <row r="177" spans="1:54" ht="12.75" customHeight="1">
      <c r="A177" s="6"/>
      <c r="B177" s="5"/>
      <c r="C177" s="127" t="s">
        <v>91</v>
      </c>
      <c r="D177" s="21"/>
      <c r="E177" s="19"/>
      <c r="F177" s="126">
        <f>F28+F52+F61+F78+F97+F114+F152+F169+F174+F175+F176</f>
        <v>1401090.7883000001</v>
      </c>
      <c r="G177" s="19"/>
      <c r="H177" s="130"/>
      <c r="I177" s="122"/>
      <c r="J177" s="123"/>
      <c r="K177" s="123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  <c r="AT177" s="1"/>
      <c r="AU177" s="1"/>
      <c r="AV177" s="1"/>
      <c r="AW177" s="1"/>
      <c r="AX177" s="1"/>
      <c r="AY177" s="1"/>
      <c r="AZ177" s="1"/>
      <c r="BA177" s="1"/>
      <c r="BB177" s="1"/>
    </row>
    <row r="178" spans="1:54" ht="12.75" customHeight="1">
      <c r="A178" s="6"/>
      <c r="B178" s="5"/>
      <c r="C178" s="127" t="s">
        <v>90</v>
      </c>
      <c r="D178" s="21"/>
      <c r="E178" s="19"/>
      <c r="F178" s="126">
        <f>F25-F177</f>
        <v>939867.55169999972</v>
      </c>
      <c r="G178" s="19"/>
      <c r="H178" s="129"/>
      <c r="I178" s="16"/>
      <c r="J178" s="123"/>
      <c r="K178" s="123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  <c r="AT178" s="1"/>
      <c r="AU178" s="1"/>
      <c r="AV178" s="1"/>
      <c r="AW178" s="1"/>
      <c r="AX178" s="1"/>
      <c r="AY178" s="1"/>
      <c r="AZ178" s="1"/>
      <c r="BA178" s="1"/>
      <c r="BB178" s="1"/>
    </row>
    <row r="179" spans="1:54" ht="12.75" customHeight="1">
      <c r="A179" s="6"/>
      <c r="B179" s="5"/>
      <c r="C179" s="120" t="s">
        <v>89</v>
      </c>
      <c r="D179" s="21"/>
      <c r="E179" s="19"/>
      <c r="F179" s="37">
        <f>F262-F263-F264-F265</f>
        <v>120743.9096</v>
      </c>
      <c r="G179" s="19"/>
      <c r="H179" s="124"/>
      <c r="I179" s="128"/>
      <c r="J179" s="123"/>
      <c r="K179" s="123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  <c r="AT179" s="1"/>
      <c r="AU179" s="1"/>
      <c r="AV179" s="1"/>
      <c r="AW179" s="1"/>
      <c r="AX179" s="1"/>
      <c r="AY179" s="1"/>
      <c r="AZ179" s="1"/>
      <c r="BA179" s="1"/>
      <c r="BB179" s="1"/>
    </row>
    <row r="180" spans="1:54" ht="12.75" customHeight="1">
      <c r="A180" s="6"/>
      <c r="B180" s="5"/>
      <c r="C180" s="127" t="s">
        <v>88</v>
      </c>
      <c r="D180" s="21"/>
      <c r="E180" s="19"/>
      <c r="F180" s="126">
        <f>F177+F179</f>
        <v>1521834.6979</v>
      </c>
      <c r="G180" s="19"/>
      <c r="H180" s="124"/>
      <c r="I180" s="124"/>
      <c r="J180" s="123"/>
      <c r="K180" s="123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  <c r="AT180" s="1"/>
      <c r="AU180" s="1"/>
      <c r="AV180" s="1"/>
      <c r="AW180" s="1"/>
      <c r="AX180" s="1"/>
      <c r="AY180" s="1"/>
      <c r="AZ180" s="1"/>
      <c r="BA180" s="1"/>
      <c r="BB180" s="1"/>
    </row>
    <row r="181" spans="1:54" ht="12.75" customHeight="1">
      <c r="A181" s="6"/>
      <c r="B181" s="5"/>
      <c r="C181" s="127" t="s">
        <v>87</v>
      </c>
      <c r="D181" s="21"/>
      <c r="E181" s="19"/>
      <c r="F181" s="126">
        <f>F178-F179</f>
        <v>819123.64209999971</v>
      </c>
      <c r="G181" s="19"/>
      <c r="H181" s="125"/>
      <c r="I181" s="124"/>
      <c r="J181" s="123"/>
      <c r="K181" s="123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  <c r="AT181" s="1"/>
      <c r="AU181" s="1"/>
      <c r="AV181" s="1"/>
      <c r="AW181" s="1"/>
      <c r="AX181" s="1"/>
      <c r="AY181" s="1"/>
      <c r="AZ181" s="1"/>
      <c r="BA181" s="1"/>
      <c r="BB181" s="1"/>
    </row>
    <row r="182" spans="1:54" ht="12.75" customHeight="1">
      <c r="A182" s="6"/>
      <c r="B182" s="5"/>
      <c r="C182" s="121" t="s">
        <v>86</v>
      </c>
      <c r="D182" s="21"/>
      <c r="E182" s="19"/>
      <c r="F182" s="27">
        <f>'[1]RELAÇÃO DESPESA PAGA'!S15</f>
        <v>0</v>
      </c>
      <c r="G182" s="19"/>
      <c r="H182" s="39" t="s">
        <v>15</v>
      </c>
      <c r="I182" s="122"/>
      <c r="J182" s="122"/>
      <c r="K182" s="122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  <c r="AT182" s="1"/>
      <c r="AU182" s="1"/>
      <c r="AV182" s="1"/>
      <c r="AW182" s="1"/>
      <c r="AX182" s="1"/>
      <c r="AY182" s="1"/>
      <c r="AZ182" s="1"/>
      <c r="BA182" s="1"/>
      <c r="BB182" s="1"/>
    </row>
    <row r="183" spans="1:54" ht="18" customHeight="1">
      <c r="A183" s="6"/>
      <c r="B183" s="5"/>
      <c r="C183" s="121" t="s">
        <v>85</v>
      </c>
      <c r="D183" s="21"/>
      <c r="E183" s="19"/>
      <c r="F183" s="93"/>
      <c r="G183" s="60"/>
      <c r="H183" s="2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  <c r="AT183" s="1"/>
      <c r="AU183" s="1"/>
      <c r="AV183" s="1"/>
      <c r="AW183" s="1"/>
      <c r="AX183" s="1"/>
      <c r="AY183" s="1"/>
      <c r="AZ183" s="1"/>
      <c r="BA183" s="1"/>
      <c r="BB183" s="1"/>
    </row>
    <row r="184" spans="1:54" ht="12.75" customHeight="1">
      <c r="A184" s="6"/>
      <c r="B184" s="5"/>
      <c r="C184" s="120" t="s">
        <v>84</v>
      </c>
      <c r="D184" s="21"/>
      <c r="E184" s="19"/>
      <c r="F184" s="119" t="str">
        <f>[1]Turnover!C17</f>
        <v/>
      </c>
      <c r="G184" s="19"/>
      <c r="H184" s="39" t="s">
        <v>83</v>
      </c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</row>
    <row r="185" spans="1:54" ht="31.5" customHeight="1">
      <c r="A185" s="6"/>
      <c r="B185" s="5"/>
      <c r="C185" s="118" t="s">
        <v>82</v>
      </c>
      <c r="D185" s="25"/>
      <c r="E185" s="25"/>
      <c r="F185" s="25"/>
      <c r="G185" s="23"/>
      <c r="H185" s="100"/>
      <c r="I185" s="32"/>
      <c r="J185" s="32"/>
      <c r="K185" s="32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  <c r="AT185" s="1"/>
      <c r="AU185" s="1"/>
      <c r="AV185" s="1"/>
      <c r="AW185" s="1"/>
      <c r="AX185" s="1"/>
      <c r="AY185" s="1"/>
      <c r="AZ185" s="1"/>
      <c r="BA185" s="1"/>
      <c r="BB185" s="1"/>
    </row>
    <row r="186" spans="1:54" ht="30" customHeight="1">
      <c r="A186" s="6"/>
      <c r="B186" s="5"/>
      <c r="C186" s="18"/>
      <c r="D186" s="1"/>
      <c r="E186" s="1"/>
      <c r="F186" s="3"/>
      <c r="G186" s="96"/>
      <c r="H186" s="100"/>
      <c r="I186" s="32"/>
      <c r="J186" s="32"/>
      <c r="K186" s="32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  <c r="AT186" s="1"/>
      <c r="AU186" s="1"/>
      <c r="AV186" s="1"/>
      <c r="AW186" s="1"/>
      <c r="AX186" s="1"/>
      <c r="AY186" s="1"/>
      <c r="AZ186" s="1"/>
      <c r="BA186" s="1"/>
      <c r="BB186" s="1"/>
    </row>
    <row r="187" spans="1:54" ht="18" customHeight="1">
      <c r="A187" s="6"/>
      <c r="B187" s="5"/>
      <c r="C187" s="4"/>
      <c r="D187" s="1" t="s">
        <v>5</v>
      </c>
      <c r="E187" s="15" t="s">
        <v>6</v>
      </c>
      <c r="F187" s="14" t="s">
        <v>5</v>
      </c>
      <c r="G187" s="13"/>
      <c r="H187" s="100"/>
      <c r="I187" s="32"/>
      <c r="J187" s="32"/>
      <c r="K187" s="32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  <c r="AT187" s="1"/>
      <c r="AU187" s="1"/>
      <c r="AV187" s="1"/>
      <c r="AW187" s="1"/>
      <c r="AX187" s="1"/>
      <c r="AY187" s="1"/>
      <c r="AZ187" s="1"/>
      <c r="BA187" s="1"/>
      <c r="BB187" s="1"/>
    </row>
    <row r="188" spans="1:54" ht="15" customHeight="1">
      <c r="A188" s="6"/>
      <c r="B188" s="5"/>
      <c r="C188" s="12"/>
      <c r="D188" s="11" t="s">
        <v>81</v>
      </c>
      <c r="E188" s="10" t="s">
        <v>3</v>
      </c>
      <c r="F188" s="9" t="s">
        <v>2</v>
      </c>
      <c r="G188" s="8"/>
      <c r="H188" s="100"/>
      <c r="I188" s="32"/>
      <c r="J188" s="32"/>
      <c r="K188" s="32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  <c r="AT188" s="1"/>
      <c r="AU188" s="1"/>
      <c r="AV188" s="1"/>
      <c r="AW188" s="1"/>
      <c r="AX188" s="1"/>
      <c r="AY188" s="1"/>
      <c r="AZ188" s="1"/>
      <c r="BA188" s="1"/>
      <c r="BB188" s="1"/>
    </row>
    <row r="189" spans="1:54" ht="12.75" customHeight="1">
      <c r="A189" s="6"/>
      <c r="B189" s="5"/>
      <c r="C189" s="117"/>
      <c r="D189" s="116" t="str">
        <f>D1</f>
        <v>DIRETORIA EXECUTIVA DE REGULAÇÃO MÉDIA E ALTA COMPLEXIDADE</v>
      </c>
      <c r="E189" s="23"/>
      <c r="F189" s="115" t="str">
        <f>F1</f>
        <v>Janeiro/2020 - Versão 4.0 - Revisão 07</v>
      </c>
      <c r="G189" s="19"/>
      <c r="H189" s="100"/>
      <c r="I189" s="32"/>
      <c r="J189" s="32"/>
      <c r="K189" s="32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  <c r="AT189" s="1"/>
      <c r="AU189" s="1"/>
      <c r="AV189" s="1"/>
      <c r="AW189" s="1"/>
      <c r="AX189" s="1"/>
      <c r="AY189" s="1"/>
      <c r="AZ189" s="1"/>
      <c r="BA189" s="1"/>
      <c r="BB189" s="1"/>
    </row>
    <row r="190" spans="1:54" ht="12.75" customHeight="1">
      <c r="A190" s="6"/>
      <c r="B190" s="5"/>
      <c r="C190" s="113"/>
      <c r="D190" s="112" t="str">
        <f>D2</f>
        <v>DIRETORIA EXECUTIVA DE PLANEJAMENTO ORÇAMENTO E GESTÃO DA INFORMAÇÃO</v>
      </c>
      <c r="E190" s="13"/>
      <c r="F190" s="114" t="str">
        <f>F2</f>
        <v>MÊS/ANO COMPETÊNCIA</v>
      </c>
      <c r="G190" s="114" t="str">
        <f>G2</f>
        <v>ANO CONTRATO</v>
      </c>
      <c r="H190" s="100"/>
      <c r="I190" s="32"/>
      <c r="J190" s="32"/>
      <c r="K190" s="32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  <c r="AT190" s="1"/>
      <c r="AU190" s="1"/>
      <c r="AV190" s="1"/>
      <c r="AW190" s="1"/>
      <c r="AX190" s="1"/>
      <c r="AY190" s="1"/>
      <c r="AZ190" s="1"/>
      <c r="BA190" s="1"/>
      <c r="BB190" s="1"/>
    </row>
    <row r="191" spans="1:54" ht="12.75" customHeight="1">
      <c r="A191" s="6"/>
      <c r="B191" s="5"/>
      <c r="C191" s="113"/>
      <c r="D191" s="112" t="str">
        <f>D3</f>
        <v>SECRETARIA  DE ADMINISTRAÇÃO E FINANÇAS</v>
      </c>
      <c r="E191" s="13"/>
      <c r="F191" s="105"/>
      <c r="G191" s="105"/>
      <c r="H191" s="100"/>
      <c r="I191" s="32"/>
      <c r="J191" s="32"/>
      <c r="K191" s="32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  <c r="AT191" s="1"/>
      <c r="AU191" s="1"/>
      <c r="AV191" s="1"/>
      <c r="AW191" s="1"/>
      <c r="AX191" s="1"/>
      <c r="AY191" s="1"/>
      <c r="AZ191" s="1"/>
      <c r="BA191" s="1"/>
      <c r="BB191" s="1"/>
    </row>
    <row r="192" spans="1:54" ht="21.75" customHeight="1">
      <c r="A192" s="6"/>
      <c r="B192" s="5"/>
      <c r="C192" s="105"/>
      <c r="D192" s="111" t="str">
        <f>D4</f>
        <v>DEMONSTRATIVO DE CONTRATOS SERVIÇOS TERCEIRIZADOS</v>
      </c>
      <c r="E192" s="66"/>
      <c r="F192" s="110">
        <f>$F$4</f>
        <v>44287</v>
      </c>
      <c r="G192" s="109">
        <f>IF(G4=0,"",G4)</f>
        <v>4</v>
      </c>
      <c r="H192" s="100"/>
      <c r="I192" s="32"/>
      <c r="J192" s="32"/>
      <c r="K192" s="32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  <c r="AT192" s="1"/>
      <c r="AU192" s="1"/>
      <c r="AV192" s="1"/>
      <c r="AW192" s="1"/>
      <c r="AX192" s="1"/>
      <c r="AY192" s="1"/>
      <c r="AZ192" s="1"/>
      <c r="BA192" s="1"/>
      <c r="BB192" s="1"/>
    </row>
    <row r="193" spans="1:54" ht="12.75" customHeight="1">
      <c r="A193" s="6"/>
      <c r="B193" s="5"/>
      <c r="C193" s="108"/>
      <c r="D193" s="107" t="s">
        <v>80</v>
      </c>
      <c r="E193" s="48"/>
      <c r="F193" s="106"/>
      <c r="G193" s="105"/>
      <c r="H193" s="100"/>
      <c r="I193" s="32"/>
      <c r="J193" s="32"/>
      <c r="K193" s="32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  <c r="AT193" s="1"/>
      <c r="AU193" s="1"/>
      <c r="AV193" s="1"/>
      <c r="AW193" s="1"/>
      <c r="AX193" s="1"/>
      <c r="AY193" s="1"/>
      <c r="AZ193" s="1"/>
      <c r="BA193" s="1"/>
      <c r="BB193" s="1"/>
    </row>
    <row r="194" spans="1:54" ht="12.75" customHeight="1">
      <c r="A194" s="6"/>
      <c r="B194" s="5"/>
      <c r="C194" s="104" t="s">
        <v>79</v>
      </c>
      <c r="D194" s="19"/>
      <c r="E194" s="103" t="s">
        <v>78</v>
      </c>
      <c r="F194" s="21"/>
      <c r="G194" s="19"/>
      <c r="H194" s="100"/>
      <c r="I194" s="32"/>
      <c r="J194" s="32"/>
      <c r="K194" s="32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  <c r="AT194" s="1"/>
      <c r="AU194" s="1"/>
      <c r="AV194" s="1"/>
      <c r="AW194" s="1"/>
      <c r="AX194" s="1"/>
      <c r="AY194" s="1"/>
      <c r="AZ194" s="1"/>
      <c r="BA194" s="1"/>
      <c r="BB194" s="1"/>
    </row>
    <row r="195" spans="1:54" ht="18" customHeight="1">
      <c r="A195" s="6"/>
      <c r="B195" s="5"/>
      <c r="C195" s="102" t="str">
        <f>IF(C7=0,"",C7)</f>
        <v>HMR - Dra. Mercês Pontes Cunha</v>
      </c>
      <c r="D195" s="19"/>
      <c r="E195" s="101" t="str">
        <f>IF(E7=0,"",E7)</f>
        <v>Ana Karla Mattos</v>
      </c>
      <c r="F195" s="21"/>
      <c r="G195" s="19"/>
      <c r="H195" s="100"/>
      <c r="I195" s="32"/>
      <c r="J195" s="32"/>
      <c r="K195" s="32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  <c r="AT195" s="1"/>
      <c r="AU195" s="1"/>
      <c r="AV195" s="1"/>
      <c r="AW195" s="1"/>
      <c r="AX195" s="1"/>
      <c r="AY195" s="1"/>
      <c r="AZ195" s="1"/>
      <c r="BA195" s="1"/>
      <c r="BB195" s="1"/>
    </row>
    <row r="196" spans="1:54" ht="18" customHeight="1">
      <c r="A196" s="6"/>
      <c r="B196" s="5"/>
      <c r="C196" s="99" t="s">
        <v>77</v>
      </c>
      <c r="D196" s="1"/>
      <c r="E196" s="1"/>
      <c r="F196" s="3"/>
      <c r="G196" s="96"/>
      <c r="H196" s="2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  <c r="AT196" s="1"/>
      <c r="AU196" s="1"/>
      <c r="AV196" s="1"/>
      <c r="AW196" s="1"/>
      <c r="AX196" s="1"/>
      <c r="AY196" s="1"/>
      <c r="AZ196" s="1"/>
      <c r="BA196" s="1"/>
      <c r="BB196" s="1"/>
    </row>
    <row r="197" spans="1:54" ht="18" customHeight="1">
      <c r="A197" s="6"/>
      <c r="B197" s="5"/>
      <c r="C197" s="4"/>
      <c r="D197" s="98"/>
      <c r="E197" s="66"/>
      <c r="F197" s="3"/>
      <c r="G197" s="96"/>
      <c r="H197" s="2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  <c r="AT197" s="1"/>
      <c r="AU197" s="1"/>
      <c r="AV197" s="1"/>
      <c r="AW197" s="1"/>
      <c r="AX197" s="1"/>
      <c r="AY197" s="1"/>
      <c r="AZ197" s="1"/>
      <c r="BA197" s="1"/>
      <c r="BB197" s="1"/>
    </row>
    <row r="198" spans="1:54" ht="18" customHeight="1">
      <c r="A198" s="6"/>
      <c r="B198" s="5"/>
      <c r="C198" s="97" t="s">
        <v>76</v>
      </c>
      <c r="D198" s="1"/>
      <c r="E198" s="1"/>
      <c r="F198" s="3"/>
      <c r="G198" s="96"/>
      <c r="H198" s="2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  <c r="AT198" s="1"/>
      <c r="AU198" s="1"/>
      <c r="AV198" s="1"/>
      <c r="AW198" s="1"/>
      <c r="AX198" s="1"/>
      <c r="AY198" s="1"/>
      <c r="AZ198" s="1"/>
      <c r="BA198" s="1"/>
      <c r="BB198" s="1"/>
    </row>
    <row r="199" spans="1:54" ht="18" customHeight="1">
      <c r="A199" s="6"/>
      <c r="B199" s="5"/>
      <c r="C199" s="30" t="s">
        <v>11</v>
      </c>
      <c r="D199" s="21"/>
      <c r="E199" s="19"/>
      <c r="F199" s="29" t="s">
        <v>10</v>
      </c>
      <c r="G199" s="19"/>
      <c r="H199" s="2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  <c r="AT199" s="1"/>
      <c r="AU199" s="1"/>
      <c r="AV199" s="1"/>
      <c r="AW199" s="1"/>
      <c r="AX199" s="1"/>
      <c r="AY199" s="1"/>
      <c r="AZ199" s="1"/>
      <c r="BA199" s="1"/>
      <c r="BB199" s="1"/>
    </row>
    <row r="200" spans="1:54" ht="12.75" customHeight="1">
      <c r="A200" s="6"/>
      <c r="B200" s="5"/>
      <c r="C200" s="72" t="s">
        <v>33</v>
      </c>
      <c r="D200" s="21"/>
      <c r="E200" s="19"/>
      <c r="F200" s="27"/>
      <c r="G200" s="19"/>
      <c r="H200" s="39" t="s">
        <v>25</v>
      </c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  <c r="AT200" s="1"/>
      <c r="AU200" s="1"/>
      <c r="AV200" s="1"/>
      <c r="AW200" s="1"/>
      <c r="AX200" s="1"/>
      <c r="AY200" s="1"/>
      <c r="AZ200" s="1"/>
      <c r="BA200" s="1"/>
      <c r="BB200" s="1"/>
    </row>
    <row r="201" spans="1:54" ht="12.75" customHeight="1">
      <c r="A201" s="6"/>
      <c r="B201" s="5"/>
      <c r="C201" s="72" t="s">
        <v>74</v>
      </c>
      <c r="D201" s="21"/>
      <c r="E201" s="19"/>
      <c r="F201" s="27"/>
      <c r="G201" s="19"/>
      <c r="H201" s="2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  <c r="AT201" s="1"/>
      <c r="AU201" s="1"/>
      <c r="AV201" s="1"/>
      <c r="AW201" s="1"/>
      <c r="AX201" s="1"/>
      <c r="AY201" s="1"/>
      <c r="AZ201" s="1"/>
      <c r="BA201" s="1"/>
      <c r="BB201" s="1"/>
    </row>
    <row r="202" spans="1:54" ht="18" customHeight="1">
      <c r="A202" s="6"/>
      <c r="B202" s="5"/>
      <c r="C202" s="72" t="s">
        <v>73</v>
      </c>
      <c r="D202" s="21"/>
      <c r="E202" s="19"/>
      <c r="F202" s="27"/>
      <c r="G202" s="19"/>
      <c r="H202" s="2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  <c r="AT202" s="1"/>
      <c r="AU202" s="1"/>
      <c r="AV202" s="1"/>
      <c r="AW202" s="1"/>
      <c r="AX202" s="1"/>
      <c r="AY202" s="1"/>
      <c r="AZ202" s="1"/>
      <c r="BA202" s="1"/>
      <c r="BB202" s="1"/>
    </row>
    <row r="203" spans="1:54" ht="18" customHeight="1">
      <c r="A203" s="6"/>
      <c r="B203" s="5"/>
      <c r="C203" s="38" t="s">
        <v>72</v>
      </c>
      <c r="D203" s="21"/>
      <c r="E203" s="19"/>
      <c r="F203" s="37">
        <f>F200-F201+F202</f>
        <v>0</v>
      </c>
      <c r="G203" s="19"/>
      <c r="H203" s="2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  <c r="AT203" s="1"/>
      <c r="AU203" s="1"/>
      <c r="AV203" s="1"/>
      <c r="AW203" s="1"/>
      <c r="AX203" s="1"/>
      <c r="AY203" s="1"/>
      <c r="AZ203" s="1"/>
      <c r="BA203" s="1"/>
      <c r="BB203" s="1"/>
    </row>
    <row r="204" spans="1:54" ht="18" customHeight="1">
      <c r="A204" s="6"/>
      <c r="B204" s="5"/>
      <c r="C204" s="53"/>
      <c r="D204" s="52"/>
      <c r="E204" s="52"/>
      <c r="F204" s="51"/>
      <c r="G204" s="73"/>
      <c r="H204" s="2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  <c r="AT204" s="1"/>
      <c r="AU204" s="1"/>
      <c r="AV204" s="1"/>
      <c r="AW204" s="1"/>
      <c r="AX204" s="1"/>
      <c r="AY204" s="1"/>
      <c r="AZ204" s="1"/>
      <c r="BA204" s="1"/>
      <c r="BB204" s="1"/>
    </row>
    <row r="205" spans="1:54" ht="18" customHeight="1">
      <c r="A205" s="6"/>
      <c r="B205" s="5"/>
      <c r="C205" s="33" t="s">
        <v>75</v>
      </c>
      <c r="D205" s="52"/>
      <c r="E205" s="52"/>
      <c r="F205" s="51"/>
      <c r="G205" s="73"/>
      <c r="H205" s="2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  <c r="AT205" s="1"/>
      <c r="AU205" s="1"/>
      <c r="AV205" s="1"/>
      <c r="AW205" s="1"/>
      <c r="AX205" s="1"/>
      <c r="AY205" s="1"/>
      <c r="AZ205" s="1"/>
      <c r="BA205" s="1"/>
      <c r="BB205" s="1"/>
    </row>
    <row r="206" spans="1:54" ht="18" customHeight="1">
      <c r="A206" s="6"/>
      <c r="B206" s="5"/>
      <c r="C206" s="30" t="s">
        <v>11</v>
      </c>
      <c r="D206" s="21"/>
      <c r="E206" s="19"/>
      <c r="F206" s="29" t="s">
        <v>10</v>
      </c>
      <c r="G206" s="19"/>
      <c r="H206" s="2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  <c r="AT206" s="1"/>
      <c r="AU206" s="1"/>
      <c r="AV206" s="1"/>
      <c r="AW206" s="1"/>
      <c r="AX206" s="1"/>
      <c r="AY206" s="1"/>
      <c r="AZ206" s="1"/>
      <c r="BA206" s="1"/>
      <c r="BB206" s="1"/>
    </row>
    <row r="207" spans="1:54" ht="12.75" customHeight="1">
      <c r="A207" s="6"/>
      <c r="B207" s="5"/>
      <c r="C207" s="72" t="s">
        <v>33</v>
      </c>
      <c r="D207" s="21"/>
      <c r="E207" s="19"/>
      <c r="F207" s="27">
        <v>0</v>
      </c>
      <c r="G207" s="19"/>
      <c r="H207" s="39" t="s">
        <v>25</v>
      </c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  <c r="AT207" s="1"/>
      <c r="AU207" s="1"/>
      <c r="AV207" s="1"/>
      <c r="AW207" s="1"/>
      <c r="AX207" s="1"/>
      <c r="AY207" s="1"/>
      <c r="AZ207" s="1"/>
      <c r="BA207" s="1"/>
      <c r="BB207" s="1"/>
    </row>
    <row r="208" spans="1:54" ht="12.75" customHeight="1">
      <c r="A208" s="6"/>
      <c r="B208" s="5"/>
      <c r="C208" s="72" t="s">
        <v>74</v>
      </c>
      <c r="D208" s="21"/>
      <c r="E208" s="19"/>
      <c r="F208" s="27">
        <f>'[1]RELAÇÃO DESPESA PAGA'!$O$2</f>
        <v>0</v>
      </c>
      <c r="G208" s="19"/>
      <c r="H208" s="39" t="s">
        <v>68</v>
      </c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  <c r="AT208" s="1"/>
      <c r="AU208" s="1"/>
      <c r="AV208" s="1"/>
      <c r="AW208" s="1"/>
      <c r="AX208" s="1"/>
      <c r="AY208" s="1"/>
      <c r="AZ208" s="1"/>
      <c r="BA208" s="1"/>
      <c r="BB208" s="1"/>
    </row>
    <row r="209" spans="1:54" ht="12.75" customHeight="1">
      <c r="A209" s="6"/>
      <c r="B209" s="5"/>
      <c r="C209" s="72" t="s">
        <v>73</v>
      </c>
      <c r="D209" s="21"/>
      <c r="E209" s="19"/>
      <c r="F209" s="93">
        <v>0</v>
      </c>
      <c r="G209" s="60"/>
      <c r="H209" s="59" t="s">
        <v>37</v>
      </c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  <c r="AT209" s="1"/>
      <c r="AU209" s="1"/>
      <c r="AV209" s="1"/>
      <c r="AW209" s="1"/>
      <c r="AX209" s="1"/>
      <c r="AY209" s="1"/>
      <c r="AZ209" s="1"/>
      <c r="BA209" s="1"/>
      <c r="BB209" s="1"/>
    </row>
    <row r="210" spans="1:54" ht="16.5" customHeight="1">
      <c r="A210" s="6"/>
      <c r="B210" s="5"/>
      <c r="C210" s="38" t="s">
        <v>72</v>
      </c>
      <c r="D210" s="21"/>
      <c r="E210" s="19"/>
      <c r="F210" s="37">
        <f>F207-F208+F209</f>
        <v>0</v>
      </c>
      <c r="G210" s="19"/>
      <c r="H210" s="2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  <c r="AT210" s="1"/>
      <c r="AU210" s="1"/>
      <c r="AV210" s="1"/>
      <c r="AW210" s="1"/>
      <c r="AX210" s="1"/>
      <c r="AY210" s="1"/>
      <c r="AZ210" s="1"/>
      <c r="BA210" s="1"/>
      <c r="BB210" s="1"/>
    </row>
    <row r="211" spans="1:54" ht="18" customHeight="1">
      <c r="A211" s="6"/>
      <c r="B211" s="5"/>
      <c r="C211" s="53"/>
      <c r="D211" s="52"/>
      <c r="E211" s="52"/>
      <c r="F211" s="51"/>
      <c r="G211" s="73"/>
      <c r="H211" s="2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  <c r="AT211" s="1"/>
      <c r="AU211" s="1"/>
      <c r="AV211" s="1"/>
      <c r="AW211" s="1"/>
      <c r="AX211" s="1"/>
      <c r="AY211" s="1"/>
      <c r="AZ211" s="1"/>
      <c r="BA211" s="1"/>
      <c r="BB211" s="1"/>
    </row>
    <row r="212" spans="1:54" ht="18" customHeight="1">
      <c r="A212" s="6"/>
      <c r="B212" s="5"/>
      <c r="C212" s="95"/>
      <c r="D212" s="94"/>
      <c r="E212" s="94"/>
      <c r="F212" s="89"/>
      <c r="G212" s="88"/>
      <c r="H212" s="75"/>
      <c r="I212" s="74"/>
      <c r="J212" s="74"/>
      <c r="K212" s="74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  <c r="AT212" s="1"/>
      <c r="AU212" s="1"/>
      <c r="AV212" s="1"/>
      <c r="AW212" s="1"/>
      <c r="AX212" s="1"/>
      <c r="AY212" s="1"/>
      <c r="AZ212" s="1"/>
      <c r="BA212" s="1"/>
      <c r="BB212" s="1"/>
    </row>
    <row r="213" spans="1:54" ht="18" customHeight="1">
      <c r="A213" s="6"/>
      <c r="B213" s="5"/>
      <c r="C213" s="33" t="s">
        <v>71</v>
      </c>
      <c r="D213" s="52"/>
      <c r="E213" s="52"/>
      <c r="F213" s="51"/>
      <c r="G213" s="73"/>
      <c r="H213" s="2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  <c r="AT213" s="1"/>
      <c r="AU213" s="1"/>
      <c r="AV213" s="1"/>
      <c r="AW213" s="1"/>
      <c r="AX213" s="1"/>
      <c r="AY213" s="1"/>
      <c r="AZ213" s="1"/>
      <c r="BA213" s="1"/>
      <c r="BB213" s="1"/>
    </row>
    <row r="214" spans="1:54" ht="18" customHeight="1">
      <c r="A214" s="6"/>
      <c r="B214" s="5"/>
      <c r="C214" s="30" t="s">
        <v>11</v>
      </c>
      <c r="D214" s="21"/>
      <c r="E214" s="19"/>
      <c r="F214" s="29" t="s">
        <v>10</v>
      </c>
      <c r="G214" s="19"/>
      <c r="H214" s="2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  <c r="AT214" s="1"/>
      <c r="AU214" s="1"/>
      <c r="AV214" s="1"/>
      <c r="AW214" s="1"/>
      <c r="AX214" s="1"/>
      <c r="AY214" s="1"/>
      <c r="AZ214" s="1"/>
      <c r="BA214" s="1"/>
      <c r="BB214" s="1"/>
    </row>
    <row r="215" spans="1:54" ht="18" customHeight="1">
      <c r="A215" s="6"/>
      <c r="B215" s="5"/>
      <c r="C215" s="72" t="s">
        <v>33</v>
      </c>
      <c r="D215" s="21"/>
      <c r="E215" s="19"/>
      <c r="F215" s="27">
        <v>0</v>
      </c>
      <c r="G215" s="19"/>
      <c r="H215" s="39" t="s">
        <v>25</v>
      </c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  <c r="AT215" s="1"/>
      <c r="AU215" s="1"/>
      <c r="AV215" s="1"/>
      <c r="AW215" s="1"/>
      <c r="AX215" s="1"/>
      <c r="AY215" s="1"/>
      <c r="AZ215" s="1"/>
      <c r="BA215" s="1"/>
      <c r="BB215" s="1"/>
    </row>
    <row r="216" spans="1:54" ht="18" customHeight="1">
      <c r="A216" s="6"/>
      <c r="B216" s="5"/>
      <c r="C216" s="72" t="s">
        <v>70</v>
      </c>
      <c r="D216" s="21"/>
      <c r="E216" s="19"/>
      <c r="F216" s="93">
        <v>0</v>
      </c>
      <c r="G216" s="60"/>
      <c r="H216" s="59" t="s">
        <v>37</v>
      </c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  <c r="AT216" s="1"/>
      <c r="AU216" s="1"/>
      <c r="AV216" s="1"/>
      <c r="AW216" s="1"/>
      <c r="AX216" s="1"/>
      <c r="AY216" s="1"/>
      <c r="AZ216" s="1"/>
      <c r="BA216" s="1"/>
      <c r="BB216" s="1"/>
    </row>
    <row r="217" spans="1:54" ht="12.75" customHeight="1">
      <c r="A217" s="6"/>
      <c r="B217" s="5"/>
      <c r="C217" s="72" t="s">
        <v>69</v>
      </c>
      <c r="D217" s="21"/>
      <c r="E217" s="19"/>
      <c r="F217" s="27">
        <v>0</v>
      </c>
      <c r="G217" s="19"/>
      <c r="H217" s="39" t="s">
        <v>68</v>
      </c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  <c r="AT217" s="1"/>
      <c r="AU217" s="1"/>
      <c r="AV217" s="1"/>
      <c r="AW217" s="1"/>
      <c r="AX217" s="1"/>
      <c r="AY217" s="1"/>
      <c r="AZ217" s="1"/>
      <c r="BA217" s="1"/>
      <c r="BB217" s="1"/>
    </row>
    <row r="218" spans="1:54" ht="12.75" customHeight="1">
      <c r="A218" s="6"/>
      <c r="B218" s="5"/>
      <c r="C218" s="72" t="s">
        <v>67</v>
      </c>
      <c r="D218" s="21"/>
      <c r="E218" s="19"/>
      <c r="F218" s="27">
        <v>0</v>
      </c>
      <c r="G218" s="19"/>
      <c r="H218" s="39" t="s">
        <v>66</v>
      </c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</row>
    <row r="219" spans="1:54" ht="12.75" customHeight="1">
      <c r="A219" s="6"/>
      <c r="B219" s="5"/>
      <c r="C219" s="72" t="s">
        <v>65</v>
      </c>
      <c r="D219" s="21"/>
      <c r="E219" s="19"/>
      <c r="F219" s="93">
        <v>0</v>
      </c>
      <c r="G219" s="60"/>
      <c r="H219" s="59" t="s">
        <v>37</v>
      </c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  <c r="AT219" s="1"/>
      <c r="AU219" s="1"/>
      <c r="AV219" s="1"/>
      <c r="AW219" s="1"/>
      <c r="AX219" s="1"/>
      <c r="AY219" s="1"/>
      <c r="AZ219" s="1"/>
      <c r="BA219" s="1"/>
      <c r="BB219" s="1"/>
    </row>
    <row r="220" spans="1:54" ht="18" customHeight="1">
      <c r="A220" s="6"/>
      <c r="B220" s="5"/>
      <c r="C220" s="38" t="s">
        <v>64</v>
      </c>
      <c r="D220" s="21"/>
      <c r="E220" s="19"/>
      <c r="F220" s="37">
        <f>F215-F216+F217+F218-F219</f>
        <v>0</v>
      </c>
      <c r="G220" s="19"/>
      <c r="H220" s="2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  <c r="AT220" s="1"/>
      <c r="AU220" s="1"/>
      <c r="AV220" s="1"/>
      <c r="AW220" s="1"/>
      <c r="AX220" s="1"/>
      <c r="AY220" s="1"/>
      <c r="AZ220" s="1"/>
      <c r="BA220" s="1"/>
      <c r="BB220" s="1"/>
    </row>
    <row r="221" spans="1:54" ht="18" customHeight="1">
      <c r="A221" s="6"/>
      <c r="B221" s="5"/>
      <c r="C221" s="92"/>
      <c r="D221" s="52"/>
      <c r="E221" s="52"/>
      <c r="F221" s="51"/>
      <c r="G221" s="73"/>
      <c r="H221" s="2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  <c r="AT221" s="1"/>
      <c r="AU221" s="1"/>
      <c r="AV221" s="1"/>
      <c r="AW221" s="1"/>
      <c r="AX221" s="1"/>
      <c r="AY221" s="1"/>
      <c r="AZ221" s="1"/>
      <c r="BA221" s="1"/>
      <c r="BB221" s="1"/>
    </row>
    <row r="222" spans="1:54" ht="18" customHeight="1">
      <c r="A222" s="6"/>
      <c r="B222" s="5"/>
      <c r="C222" s="30" t="s">
        <v>63</v>
      </c>
      <c r="D222" s="21"/>
      <c r="E222" s="19"/>
      <c r="F222" s="37">
        <f>F220+F210+F203</f>
        <v>0</v>
      </c>
      <c r="G222" s="19"/>
      <c r="H222" s="2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  <c r="AT222" s="1"/>
      <c r="AU222" s="1"/>
      <c r="AV222" s="1"/>
      <c r="AW222" s="1"/>
      <c r="AX222" s="1"/>
      <c r="AY222" s="1"/>
      <c r="AZ222" s="1"/>
      <c r="BA222" s="1"/>
      <c r="BB222" s="1"/>
    </row>
    <row r="223" spans="1:54" ht="18" customHeight="1">
      <c r="A223" s="6"/>
      <c r="B223" s="5"/>
      <c r="C223" s="91"/>
      <c r="D223" s="90"/>
      <c r="E223" s="90"/>
      <c r="F223" s="89"/>
      <c r="G223" s="88"/>
      <c r="H223" s="2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  <c r="AT223" s="1"/>
      <c r="AU223" s="1"/>
      <c r="AV223" s="1"/>
      <c r="AW223" s="1"/>
      <c r="AX223" s="1"/>
      <c r="AY223" s="1"/>
      <c r="AZ223" s="1"/>
      <c r="BA223" s="1"/>
      <c r="BB223" s="1"/>
    </row>
    <row r="224" spans="1:54" ht="18" customHeight="1">
      <c r="A224" s="6"/>
      <c r="B224" s="5"/>
      <c r="C224" s="91"/>
      <c r="D224" s="90"/>
      <c r="E224" s="90"/>
      <c r="F224" s="89"/>
      <c r="G224" s="88"/>
      <c r="H224" s="2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  <c r="AT224" s="1"/>
      <c r="AU224" s="1"/>
      <c r="AV224" s="1"/>
      <c r="AW224" s="1"/>
      <c r="AX224" s="1"/>
      <c r="AY224" s="1"/>
      <c r="AZ224" s="1"/>
      <c r="BA224" s="1"/>
      <c r="BB224" s="1"/>
    </row>
    <row r="225" spans="1:54" ht="12.75" customHeight="1">
      <c r="A225" s="70"/>
      <c r="B225" s="5"/>
      <c r="C225" s="33" t="s">
        <v>62</v>
      </c>
      <c r="D225" s="52"/>
      <c r="E225" s="52"/>
      <c r="F225" s="51"/>
      <c r="G225" s="73"/>
      <c r="H225" s="2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  <c r="AT225" s="1"/>
      <c r="AU225" s="1"/>
      <c r="AV225" s="1"/>
      <c r="AW225" s="1"/>
      <c r="AX225" s="1"/>
      <c r="AY225" s="1"/>
      <c r="AZ225" s="1"/>
      <c r="BA225" s="1"/>
      <c r="BB225" s="1"/>
    </row>
    <row r="226" spans="1:54" ht="12.75" customHeight="1">
      <c r="A226" s="6"/>
      <c r="B226" s="5"/>
      <c r="C226" s="38" t="s">
        <v>11</v>
      </c>
      <c r="D226" s="21"/>
      <c r="E226" s="87" t="s">
        <v>61</v>
      </c>
      <c r="F226" s="86" t="s">
        <v>10</v>
      </c>
      <c r="G226" s="19"/>
      <c r="H226" s="2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  <c r="AT226" s="1"/>
      <c r="AU226" s="1"/>
      <c r="AV226" s="1"/>
      <c r="AW226" s="1"/>
      <c r="AX226" s="1"/>
      <c r="AY226" s="1"/>
      <c r="AZ226" s="1"/>
      <c r="BA226" s="1"/>
      <c r="BB226" s="1"/>
    </row>
    <row r="227" spans="1:54" ht="18" customHeight="1">
      <c r="A227" s="6"/>
      <c r="B227" s="5"/>
      <c r="C227" s="72" t="s">
        <v>60</v>
      </c>
      <c r="D227" s="21"/>
      <c r="E227" s="82"/>
      <c r="F227" s="85">
        <f>'[1]RELAÇÃO DESPESA PAGA'!$S$6</f>
        <v>0</v>
      </c>
      <c r="G227" s="19"/>
      <c r="H227" s="39" t="s">
        <v>56</v>
      </c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  <c r="AT227" s="1"/>
      <c r="AU227" s="1"/>
      <c r="AV227" s="1"/>
      <c r="AW227" s="1"/>
      <c r="AX227" s="1"/>
      <c r="AY227" s="1"/>
      <c r="AZ227" s="1"/>
      <c r="BA227" s="1"/>
      <c r="BB227" s="1"/>
    </row>
    <row r="228" spans="1:54" ht="18" customHeight="1">
      <c r="A228" s="6"/>
      <c r="B228" s="5"/>
      <c r="C228" s="72" t="s">
        <v>59</v>
      </c>
      <c r="D228" s="21"/>
      <c r="E228" s="82"/>
      <c r="F228" s="84"/>
      <c r="G228" s="63"/>
      <c r="H228" s="59" t="s">
        <v>37</v>
      </c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  <c r="AT228" s="1"/>
      <c r="AU228" s="1"/>
      <c r="AV228" s="1"/>
      <c r="AW228" s="1"/>
      <c r="AX228" s="1"/>
      <c r="AY228" s="1"/>
      <c r="AZ228" s="1"/>
      <c r="BA228" s="1"/>
      <c r="BB228" s="1"/>
    </row>
    <row r="229" spans="1:54" ht="18" customHeight="1">
      <c r="A229" s="6"/>
      <c r="B229" s="5"/>
      <c r="C229" s="83" t="s">
        <v>58</v>
      </c>
      <c r="D229" s="23"/>
      <c r="E229" s="82"/>
      <c r="F229" s="84"/>
      <c r="G229" s="63"/>
      <c r="H229" s="59" t="s">
        <v>37</v>
      </c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  <c r="AT229" s="1"/>
      <c r="AU229" s="1"/>
      <c r="AV229" s="1"/>
      <c r="AW229" s="1"/>
      <c r="AX229" s="1"/>
      <c r="AY229" s="1"/>
      <c r="AZ229" s="1"/>
      <c r="BA229" s="1"/>
      <c r="BB229" s="1"/>
    </row>
    <row r="230" spans="1:54" ht="18" customHeight="1">
      <c r="A230" s="6"/>
      <c r="B230" s="5"/>
      <c r="C230" s="83" t="s">
        <v>57</v>
      </c>
      <c r="D230" s="23"/>
      <c r="E230" s="82"/>
      <c r="F230" s="81">
        <f>'[1]RELAÇÃO DESPESA PAGA'!$S$7</f>
        <v>0</v>
      </c>
      <c r="G230" s="23"/>
      <c r="H230" s="39" t="s">
        <v>56</v>
      </c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  <c r="AT230" s="1"/>
      <c r="AU230" s="1"/>
      <c r="AV230" s="1"/>
      <c r="AW230" s="1"/>
      <c r="AX230" s="1"/>
      <c r="AY230" s="1"/>
      <c r="AZ230" s="1"/>
      <c r="BA230" s="1"/>
      <c r="BB230" s="1"/>
    </row>
    <row r="231" spans="1:54" ht="18" customHeight="1">
      <c r="A231" s="6"/>
      <c r="B231" s="5"/>
      <c r="C231" s="80" t="s">
        <v>55</v>
      </c>
      <c r="D231" s="25"/>
      <c r="E231" s="25"/>
      <c r="F231" s="25"/>
      <c r="G231" s="23"/>
      <c r="H231" s="2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  <c r="AT231" s="1"/>
      <c r="AU231" s="1"/>
      <c r="AV231" s="1"/>
      <c r="AW231" s="1"/>
      <c r="AX231" s="1"/>
      <c r="AY231" s="1"/>
      <c r="AZ231" s="1"/>
      <c r="BA231" s="1"/>
      <c r="BB231" s="1"/>
    </row>
    <row r="232" spans="1:54" ht="18" customHeight="1">
      <c r="A232" s="6"/>
      <c r="B232" s="5"/>
      <c r="C232" s="79"/>
      <c r="D232" s="48"/>
      <c r="E232" s="48"/>
      <c r="F232" s="48"/>
      <c r="G232" s="47"/>
      <c r="H232" s="75"/>
      <c r="I232" s="74"/>
      <c r="J232" s="74"/>
      <c r="K232" s="74"/>
      <c r="L232" s="74"/>
      <c r="M232" s="74"/>
      <c r="N232" s="74"/>
      <c r="O232" s="74"/>
      <c r="P232" s="74"/>
      <c r="Q232" s="74"/>
      <c r="R232" s="74"/>
      <c r="S232" s="74"/>
      <c r="T232" s="74"/>
      <c r="U232" s="74"/>
      <c r="V232" s="74"/>
      <c r="W232" s="74"/>
      <c r="X232" s="74"/>
      <c r="Y232" s="74"/>
      <c r="Z232" s="74"/>
      <c r="AA232" s="74"/>
      <c r="AB232" s="74"/>
      <c r="AC232" s="74"/>
      <c r="AD232" s="74"/>
      <c r="AE232" s="74"/>
      <c r="AF232" s="74"/>
      <c r="AG232" s="74"/>
      <c r="AH232" s="74"/>
      <c r="AI232" s="74"/>
      <c r="AJ232" s="74"/>
      <c r="AK232" s="74"/>
      <c r="AL232" s="74"/>
      <c r="AM232" s="74"/>
      <c r="AN232" s="74"/>
      <c r="AO232" s="74"/>
      <c r="AP232" s="74"/>
      <c r="AQ232" s="74"/>
      <c r="AR232" s="74"/>
      <c r="AS232" s="74"/>
      <c r="AT232" s="74"/>
      <c r="AU232" s="74"/>
      <c r="AV232" s="74"/>
      <c r="AW232" s="74"/>
      <c r="AX232" s="74"/>
      <c r="AY232" s="74"/>
      <c r="AZ232" s="74"/>
      <c r="BA232" s="74"/>
      <c r="BB232" s="74"/>
    </row>
    <row r="233" spans="1:54" ht="18" customHeight="1">
      <c r="A233" s="6"/>
      <c r="B233" s="5"/>
      <c r="C233" s="78"/>
      <c r="D233" s="77"/>
      <c r="E233" s="77"/>
      <c r="F233" s="77"/>
      <c r="G233" s="76"/>
      <c r="H233" s="75"/>
      <c r="I233" s="74"/>
      <c r="J233" s="74"/>
      <c r="K233" s="74"/>
      <c r="L233" s="74"/>
      <c r="M233" s="74"/>
      <c r="N233" s="74"/>
      <c r="O233" s="74"/>
      <c r="P233" s="74"/>
      <c r="Q233" s="74"/>
      <c r="R233" s="74"/>
      <c r="S233" s="74"/>
      <c r="T233" s="74"/>
      <c r="U233" s="74"/>
      <c r="V233" s="74"/>
      <c r="W233" s="74"/>
      <c r="X233" s="74"/>
      <c r="Y233" s="74"/>
      <c r="Z233" s="74"/>
      <c r="AA233" s="74"/>
      <c r="AB233" s="74"/>
      <c r="AC233" s="74"/>
      <c r="AD233" s="74"/>
      <c r="AE233" s="74"/>
      <c r="AF233" s="74"/>
      <c r="AG233" s="74"/>
      <c r="AH233" s="74"/>
      <c r="AI233" s="74"/>
      <c r="AJ233" s="74"/>
      <c r="AK233" s="74"/>
      <c r="AL233" s="74"/>
      <c r="AM233" s="74"/>
      <c r="AN233" s="74"/>
      <c r="AO233" s="74"/>
      <c r="AP233" s="74"/>
      <c r="AQ233" s="74"/>
      <c r="AR233" s="74"/>
      <c r="AS233" s="74"/>
      <c r="AT233" s="74"/>
      <c r="AU233" s="74"/>
      <c r="AV233" s="74"/>
      <c r="AW233" s="74"/>
      <c r="AX233" s="74"/>
      <c r="AY233" s="74"/>
      <c r="AZ233" s="74"/>
      <c r="BA233" s="74"/>
      <c r="BB233" s="74"/>
    </row>
    <row r="234" spans="1:54" ht="18" customHeight="1">
      <c r="A234" s="6"/>
      <c r="B234" s="5"/>
      <c r="C234" s="33" t="s">
        <v>54</v>
      </c>
      <c r="D234" s="52"/>
      <c r="E234" s="52"/>
      <c r="F234" s="51"/>
      <c r="G234" s="73"/>
      <c r="H234" s="2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  <c r="AT234" s="1"/>
      <c r="AU234" s="1"/>
      <c r="AV234" s="1"/>
      <c r="AW234" s="1"/>
      <c r="AX234" s="1"/>
      <c r="AY234" s="1"/>
      <c r="AZ234" s="1"/>
      <c r="BA234" s="1"/>
      <c r="BB234" s="1"/>
    </row>
    <row r="235" spans="1:54" ht="18" customHeight="1">
      <c r="A235" s="6"/>
      <c r="B235" s="5"/>
      <c r="C235" s="30" t="s">
        <v>11</v>
      </c>
      <c r="D235" s="21"/>
      <c r="E235" s="19"/>
      <c r="F235" s="29" t="s">
        <v>10</v>
      </c>
      <c r="G235" s="19"/>
      <c r="H235" s="2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  <c r="AT235" s="1"/>
      <c r="AU235" s="1"/>
      <c r="AV235" s="1"/>
      <c r="AW235" s="1"/>
      <c r="AX235" s="1"/>
      <c r="AY235" s="1"/>
      <c r="AZ235" s="1"/>
      <c r="BA235" s="1"/>
      <c r="BB235" s="1"/>
    </row>
    <row r="236" spans="1:54" ht="18" customHeight="1">
      <c r="A236" s="6"/>
      <c r="B236" s="5"/>
      <c r="C236" s="72" t="s">
        <v>53</v>
      </c>
      <c r="D236" s="21"/>
      <c r="E236" s="19"/>
      <c r="F236" s="27">
        <f>'[1]SALDO DE ESTOQUE'!C30</f>
        <v>0</v>
      </c>
      <c r="G236" s="19"/>
      <c r="H236" s="39" t="s">
        <v>50</v>
      </c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  <c r="AT236" s="1"/>
      <c r="AU236" s="1"/>
      <c r="AV236" s="1"/>
      <c r="AW236" s="1"/>
      <c r="AX236" s="1"/>
      <c r="AY236" s="1"/>
      <c r="AZ236" s="1"/>
      <c r="BA236" s="1"/>
      <c r="BB236" s="1"/>
    </row>
    <row r="237" spans="1:54" ht="18" customHeight="1">
      <c r="A237" s="6"/>
      <c r="B237" s="5"/>
      <c r="C237" s="72" t="s">
        <v>52</v>
      </c>
      <c r="D237" s="21"/>
      <c r="E237" s="19"/>
      <c r="F237" s="27">
        <f>'[1]SALDO DE ESTOQUE'!C65</f>
        <v>0</v>
      </c>
      <c r="G237" s="19"/>
      <c r="H237" s="39" t="s">
        <v>50</v>
      </c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  <c r="AT237" s="1"/>
      <c r="AU237" s="1"/>
      <c r="AV237" s="1"/>
      <c r="AW237" s="1"/>
      <c r="AX237" s="1"/>
      <c r="AY237" s="1"/>
      <c r="AZ237" s="1"/>
      <c r="BA237" s="1"/>
      <c r="BB237" s="1"/>
    </row>
    <row r="238" spans="1:54" ht="18" customHeight="1">
      <c r="A238" s="6"/>
      <c r="B238" s="5"/>
      <c r="C238" s="72" t="s">
        <v>51</v>
      </c>
      <c r="D238" s="21"/>
      <c r="E238" s="19"/>
      <c r="F238" s="71">
        <f>'[1]SALDO DE ESTOQUE'!C77</f>
        <v>0</v>
      </c>
      <c r="G238" s="23"/>
      <c r="H238" s="39" t="s">
        <v>50</v>
      </c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  <c r="AT238" s="1"/>
      <c r="AU238" s="1"/>
      <c r="AV238" s="1"/>
      <c r="AW238" s="1"/>
      <c r="AX238" s="1"/>
      <c r="AY238" s="1"/>
      <c r="AZ238" s="1"/>
      <c r="BA238" s="1"/>
      <c r="BB238" s="1"/>
    </row>
    <row r="239" spans="1:54" ht="18" customHeight="1">
      <c r="A239" s="6"/>
      <c r="B239" s="5"/>
      <c r="C239" s="38" t="s">
        <v>49</v>
      </c>
      <c r="D239" s="21"/>
      <c r="E239" s="21"/>
      <c r="F239" s="37">
        <f>F236+F237+F238</f>
        <v>0</v>
      </c>
      <c r="G239" s="19"/>
      <c r="H239" s="39" t="s">
        <v>48</v>
      </c>
      <c r="I239" s="1"/>
      <c r="J239" s="1"/>
      <c r="K239" s="1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  <c r="AA239" s="70"/>
      <c r="AB239" s="70"/>
      <c r="AC239" s="70"/>
      <c r="AD239" s="70"/>
      <c r="AE239" s="70"/>
      <c r="AF239" s="70"/>
      <c r="AG239" s="70"/>
      <c r="AH239" s="70"/>
      <c r="AI239" s="70"/>
      <c r="AJ239" s="70"/>
      <c r="AK239" s="70"/>
      <c r="AL239" s="70"/>
      <c r="AM239" s="70"/>
      <c r="AN239" s="70"/>
      <c r="AO239" s="70"/>
      <c r="AP239" s="70"/>
      <c r="AQ239" s="70"/>
      <c r="AR239" s="70"/>
      <c r="AS239" s="70"/>
      <c r="AT239" s="70"/>
      <c r="AU239" s="70"/>
      <c r="AV239" s="70"/>
      <c r="AW239" s="70"/>
      <c r="AX239" s="70"/>
      <c r="AY239" s="70"/>
      <c r="AZ239" s="70"/>
      <c r="BA239" s="70"/>
      <c r="BB239" s="70"/>
    </row>
    <row r="240" spans="1:54" ht="18" customHeight="1">
      <c r="A240" s="6"/>
      <c r="B240" s="5"/>
      <c r="C240" s="69"/>
      <c r="D240" s="25"/>
      <c r="E240" s="25"/>
      <c r="F240" s="51"/>
      <c r="G240" s="50"/>
      <c r="H240" s="2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  <c r="AT240" s="1"/>
      <c r="AU240" s="1"/>
      <c r="AV240" s="1"/>
      <c r="AW240" s="1"/>
      <c r="AX240" s="1"/>
      <c r="AY240" s="1"/>
      <c r="AZ240" s="1"/>
      <c r="BA240" s="1"/>
      <c r="BB240" s="1"/>
    </row>
    <row r="241" spans="1:54" ht="18" customHeight="1">
      <c r="A241" s="6"/>
      <c r="B241" s="5"/>
      <c r="C241" s="68" t="s">
        <v>47</v>
      </c>
      <c r="D241" s="66"/>
      <c r="E241" s="66"/>
      <c r="F241" s="51"/>
      <c r="G241" s="50"/>
      <c r="H241" s="2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  <c r="AT241" s="1"/>
      <c r="AU241" s="1"/>
      <c r="AV241" s="1"/>
      <c r="AW241" s="1"/>
      <c r="AX241" s="1"/>
      <c r="AY241" s="1"/>
      <c r="AZ241" s="1"/>
      <c r="BA241" s="1"/>
      <c r="BB241" s="1"/>
    </row>
    <row r="242" spans="1:54" ht="18" customHeight="1">
      <c r="A242" s="6"/>
      <c r="B242" s="5"/>
      <c r="C242" s="67" t="s">
        <v>46</v>
      </c>
      <c r="D242" s="66"/>
      <c r="E242" s="52"/>
      <c r="F242" s="51"/>
      <c r="G242" s="50"/>
      <c r="H242" s="2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  <c r="AT242" s="1"/>
      <c r="AU242" s="1"/>
      <c r="AV242" s="1"/>
      <c r="AW242" s="1"/>
      <c r="AX242" s="1"/>
      <c r="AY242" s="1"/>
      <c r="AZ242" s="1"/>
      <c r="BA242" s="1"/>
      <c r="BB242" s="1"/>
    </row>
    <row r="243" spans="1:54" ht="18" customHeight="1">
      <c r="A243" s="6"/>
      <c r="B243" s="5"/>
      <c r="C243" s="30" t="s">
        <v>11</v>
      </c>
      <c r="D243" s="21"/>
      <c r="E243" s="19"/>
      <c r="F243" s="29" t="s">
        <v>10</v>
      </c>
      <c r="G243" s="19"/>
      <c r="H243" s="2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  <c r="AT243" s="1"/>
      <c r="AU243" s="1"/>
      <c r="AV243" s="1"/>
      <c r="AW243" s="1"/>
      <c r="AX243" s="1"/>
      <c r="AY243" s="1"/>
      <c r="AZ243" s="1"/>
      <c r="BA243" s="1"/>
      <c r="BB243" s="1"/>
    </row>
    <row r="244" spans="1:54" ht="18" customHeight="1">
      <c r="A244" s="6"/>
      <c r="B244" s="5"/>
      <c r="C244" s="62" t="s">
        <v>45</v>
      </c>
      <c r="D244" s="21"/>
      <c r="E244" s="19"/>
      <c r="F244" s="61">
        <v>0</v>
      </c>
      <c r="G244" s="60"/>
      <c r="H244" s="59" t="s">
        <v>37</v>
      </c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  <c r="AT244" s="1"/>
      <c r="AU244" s="1"/>
      <c r="AV244" s="1"/>
      <c r="AW244" s="1"/>
      <c r="AX244" s="1"/>
      <c r="AY244" s="1"/>
      <c r="AZ244" s="1"/>
      <c r="BA244" s="1"/>
      <c r="BB244" s="1"/>
    </row>
    <row r="245" spans="1:54" ht="18" customHeight="1">
      <c r="A245" s="6"/>
      <c r="B245" s="5"/>
      <c r="C245" s="65" t="s">
        <v>44</v>
      </c>
      <c r="D245" s="25"/>
      <c r="E245" s="23"/>
      <c r="F245" s="64">
        <v>0</v>
      </c>
      <c r="G245" s="63"/>
      <c r="H245" s="59" t="s">
        <v>37</v>
      </c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  <c r="AT245" s="1"/>
      <c r="AU245" s="1"/>
      <c r="AV245" s="1"/>
      <c r="AW245" s="1"/>
      <c r="AX245" s="1"/>
      <c r="AY245" s="1"/>
      <c r="AZ245" s="1"/>
      <c r="BA245" s="1"/>
      <c r="BB245" s="1"/>
    </row>
    <row r="246" spans="1:54" ht="12.75" customHeight="1">
      <c r="A246" s="6"/>
      <c r="B246" s="5"/>
      <c r="C246" s="62" t="s">
        <v>43</v>
      </c>
      <c r="D246" s="21"/>
      <c r="E246" s="19"/>
      <c r="F246" s="61"/>
      <c r="G246" s="60"/>
      <c r="H246" s="59" t="s">
        <v>37</v>
      </c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  <c r="AT246" s="1"/>
      <c r="AU246" s="1"/>
      <c r="AV246" s="1"/>
      <c r="AW246" s="1"/>
      <c r="AX246" s="1"/>
      <c r="AY246" s="1"/>
      <c r="AZ246" s="1"/>
      <c r="BA246" s="1"/>
      <c r="BB246" s="1"/>
    </row>
    <row r="247" spans="1:54" ht="12.75" customHeight="1">
      <c r="A247" s="6"/>
      <c r="B247" s="5"/>
      <c r="C247" s="30" t="s">
        <v>36</v>
      </c>
      <c r="D247" s="21"/>
      <c r="E247" s="21"/>
      <c r="F247" s="37">
        <f>SUM(F244:G246)</f>
        <v>0</v>
      </c>
      <c r="G247" s="19"/>
      <c r="H247" s="2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  <c r="AT247" s="1"/>
      <c r="AU247" s="1"/>
      <c r="AV247" s="1"/>
      <c r="AW247" s="1"/>
      <c r="AX247" s="1"/>
      <c r="AY247" s="1"/>
      <c r="AZ247" s="1"/>
      <c r="BA247" s="1"/>
      <c r="BB247" s="1"/>
    </row>
    <row r="248" spans="1:54" ht="15" customHeight="1">
      <c r="A248" s="6"/>
      <c r="B248" s="5"/>
      <c r="C248" s="58"/>
      <c r="D248" s="58"/>
      <c r="E248" s="58"/>
      <c r="F248" s="57"/>
      <c r="G248" s="57"/>
      <c r="H248" s="2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  <c r="AT248" s="1"/>
      <c r="AU248" s="1"/>
      <c r="AV248" s="1"/>
      <c r="AW248" s="1"/>
      <c r="AX248" s="1"/>
      <c r="AY248" s="1"/>
      <c r="AZ248" s="1"/>
      <c r="BA248" s="1"/>
      <c r="BB248" s="1"/>
    </row>
    <row r="249" spans="1:54" ht="18" customHeight="1">
      <c r="A249" s="6"/>
      <c r="B249" s="5"/>
      <c r="C249" s="67" t="s">
        <v>42</v>
      </c>
      <c r="D249" s="66"/>
      <c r="E249" s="52"/>
      <c r="F249" s="51"/>
      <c r="G249" s="50"/>
      <c r="H249" s="2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  <c r="AT249" s="1"/>
      <c r="AU249" s="1"/>
      <c r="AV249" s="1"/>
      <c r="AW249" s="1"/>
      <c r="AX249" s="1"/>
      <c r="AY249" s="1"/>
      <c r="AZ249" s="1"/>
      <c r="BA249" s="1"/>
      <c r="BB249" s="1"/>
    </row>
    <row r="250" spans="1:54" ht="18" customHeight="1">
      <c r="A250" s="6"/>
      <c r="B250" s="5"/>
      <c r="C250" s="30" t="s">
        <v>11</v>
      </c>
      <c r="D250" s="21"/>
      <c r="E250" s="19"/>
      <c r="F250" s="29" t="s">
        <v>10</v>
      </c>
      <c r="G250" s="19"/>
      <c r="H250" s="2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  <c r="AT250" s="1"/>
      <c r="AU250" s="1"/>
      <c r="AV250" s="1"/>
      <c r="AW250" s="1"/>
      <c r="AX250" s="1"/>
      <c r="AY250" s="1"/>
      <c r="AZ250" s="1"/>
      <c r="BA250" s="1"/>
      <c r="BB250" s="1"/>
    </row>
    <row r="251" spans="1:54" ht="18" customHeight="1">
      <c r="A251" s="6"/>
      <c r="B251" s="5"/>
      <c r="C251" s="62" t="s">
        <v>41</v>
      </c>
      <c r="D251" s="21"/>
      <c r="E251" s="19"/>
      <c r="F251" s="61">
        <v>0</v>
      </c>
      <c r="G251" s="60"/>
      <c r="H251" s="59" t="s">
        <v>37</v>
      </c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  <c r="AT251" s="1"/>
      <c r="AU251" s="1"/>
      <c r="AV251" s="1"/>
      <c r="AW251" s="1"/>
      <c r="AX251" s="1"/>
      <c r="AY251" s="1"/>
      <c r="AZ251" s="1"/>
      <c r="BA251" s="1"/>
      <c r="BB251" s="1"/>
    </row>
    <row r="252" spans="1:54" ht="18" customHeight="1">
      <c r="A252" s="6"/>
      <c r="B252" s="5"/>
      <c r="C252" s="62" t="s">
        <v>40</v>
      </c>
      <c r="D252" s="21"/>
      <c r="E252" s="19"/>
      <c r="F252" s="61">
        <v>0</v>
      </c>
      <c r="G252" s="60"/>
      <c r="H252" s="59" t="s">
        <v>37</v>
      </c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  <c r="AT252" s="1"/>
      <c r="AU252" s="1"/>
      <c r="AV252" s="1"/>
      <c r="AW252" s="1"/>
      <c r="AX252" s="1"/>
      <c r="AY252" s="1"/>
      <c r="AZ252" s="1"/>
      <c r="BA252" s="1"/>
      <c r="BB252" s="1"/>
    </row>
    <row r="253" spans="1:54" ht="18" customHeight="1">
      <c r="A253" s="6"/>
      <c r="B253" s="5"/>
      <c r="C253" s="65" t="s">
        <v>39</v>
      </c>
      <c r="D253" s="25"/>
      <c r="E253" s="23"/>
      <c r="F253" s="64">
        <v>0</v>
      </c>
      <c r="G253" s="63"/>
      <c r="H253" s="59" t="s">
        <v>37</v>
      </c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  <c r="AT253" s="1"/>
      <c r="AU253" s="1"/>
      <c r="AV253" s="1"/>
      <c r="AW253" s="1"/>
      <c r="AX253" s="1"/>
      <c r="AY253" s="1"/>
      <c r="AZ253" s="1"/>
      <c r="BA253" s="1"/>
      <c r="BB253" s="1"/>
    </row>
    <row r="254" spans="1:54" ht="18" customHeight="1">
      <c r="A254" s="6"/>
      <c r="B254" s="5"/>
      <c r="C254" s="62" t="s">
        <v>38</v>
      </c>
      <c r="D254" s="21"/>
      <c r="E254" s="19"/>
      <c r="F254" s="61">
        <v>0</v>
      </c>
      <c r="G254" s="60"/>
      <c r="H254" s="59" t="s">
        <v>37</v>
      </c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  <c r="AT254" s="1"/>
      <c r="AU254" s="1"/>
      <c r="AV254" s="1"/>
      <c r="AW254" s="1"/>
      <c r="AX254" s="1"/>
      <c r="AY254" s="1"/>
      <c r="AZ254" s="1"/>
      <c r="BA254" s="1"/>
      <c r="BB254" s="1"/>
    </row>
    <row r="255" spans="1:54" ht="12.75" customHeight="1">
      <c r="A255" s="6"/>
      <c r="B255" s="5"/>
      <c r="C255" s="30" t="s">
        <v>36</v>
      </c>
      <c r="D255" s="21"/>
      <c r="E255" s="21"/>
      <c r="F255" s="37">
        <f>SUM(F251:G254)</f>
        <v>0</v>
      </c>
      <c r="G255" s="19"/>
      <c r="H255" s="2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  <c r="AT255" s="1"/>
      <c r="AU255" s="1"/>
      <c r="AV255" s="1"/>
      <c r="AW255" s="1"/>
      <c r="AX255" s="1"/>
      <c r="AY255" s="1"/>
      <c r="AZ255" s="1"/>
      <c r="BA255" s="1"/>
      <c r="BB255" s="1"/>
    </row>
    <row r="256" spans="1:54" ht="12.75" customHeight="1">
      <c r="A256" s="6"/>
      <c r="B256" s="5"/>
      <c r="C256" s="58"/>
      <c r="D256" s="58"/>
      <c r="E256" s="58"/>
      <c r="F256" s="57"/>
      <c r="G256" s="57"/>
      <c r="H256" s="2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  <c r="AT256" s="1"/>
      <c r="AU256" s="1"/>
      <c r="AV256" s="1"/>
      <c r="AW256" s="1"/>
      <c r="AX256" s="1"/>
      <c r="AY256" s="1"/>
      <c r="AZ256" s="1"/>
      <c r="BA256" s="1"/>
      <c r="BB256" s="1"/>
    </row>
    <row r="257" spans="1:54" ht="18" customHeight="1">
      <c r="A257" s="6"/>
      <c r="B257" s="5"/>
      <c r="C257" s="30" t="s">
        <v>35</v>
      </c>
      <c r="D257" s="21"/>
      <c r="E257" s="19"/>
      <c r="F257" s="37">
        <f>F247+F255</f>
        <v>0</v>
      </c>
      <c r="G257" s="19"/>
      <c r="H257" s="2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  <c r="AT257" s="1"/>
      <c r="AU257" s="1"/>
      <c r="AV257" s="1"/>
      <c r="AW257" s="1"/>
      <c r="AX257" s="1"/>
      <c r="AY257" s="1"/>
      <c r="AZ257" s="1"/>
      <c r="BA257" s="1"/>
      <c r="BB257" s="1"/>
    </row>
    <row r="258" spans="1:54" ht="18" customHeight="1">
      <c r="A258" s="6"/>
      <c r="B258" s="5"/>
      <c r="C258" s="53"/>
      <c r="D258" s="52"/>
      <c r="E258" s="52"/>
      <c r="F258" s="51"/>
      <c r="G258" s="51"/>
      <c r="H258" s="2"/>
      <c r="I258" s="1"/>
      <c r="J258" s="54"/>
      <c r="K258" s="1"/>
      <c r="L258" s="1"/>
      <c r="M258" s="54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  <c r="AT258" s="1"/>
      <c r="AU258" s="1"/>
      <c r="AV258" s="1"/>
      <c r="AW258" s="1"/>
      <c r="AX258" s="1"/>
      <c r="AY258" s="1"/>
      <c r="AZ258" s="1"/>
      <c r="BA258" s="1"/>
      <c r="BB258" s="1"/>
    </row>
    <row r="259" spans="1:54" ht="18" customHeight="1">
      <c r="A259" s="6"/>
      <c r="B259" s="5"/>
      <c r="C259" s="33" t="s">
        <v>34</v>
      </c>
      <c r="D259" s="52"/>
      <c r="E259" s="52"/>
      <c r="F259" s="51"/>
      <c r="G259" s="50"/>
      <c r="H259" s="2"/>
      <c r="I259" s="1"/>
      <c r="J259" s="1"/>
      <c r="K259" s="54"/>
      <c r="L259" s="1"/>
      <c r="M259" s="54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  <c r="AT259" s="1"/>
      <c r="AU259" s="1"/>
      <c r="AV259" s="1"/>
      <c r="AW259" s="1"/>
      <c r="AX259" s="1"/>
      <c r="AY259" s="1"/>
      <c r="AZ259" s="1"/>
      <c r="BA259" s="1"/>
      <c r="BB259" s="1"/>
    </row>
    <row r="260" spans="1:54" ht="18" customHeight="1">
      <c r="A260" s="6"/>
      <c r="B260" s="5"/>
      <c r="C260" s="30" t="s">
        <v>11</v>
      </c>
      <c r="D260" s="21"/>
      <c r="E260" s="19"/>
      <c r="F260" s="29" t="s">
        <v>10</v>
      </c>
      <c r="G260" s="19"/>
      <c r="H260" s="2"/>
      <c r="I260" s="1"/>
      <c r="J260" s="1"/>
      <c r="K260" s="54"/>
      <c r="L260" s="1"/>
      <c r="M260" s="54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  <c r="AT260" s="1"/>
      <c r="AU260" s="1"/>
      <c r="AV260" s="1"/>
      <c r="AW260" s="1"/>
      <c r="AX260" s="1"/>
      <c r="AY260" s="1"/>
      <c r="AZ260" s="1"/>
      <c r="BA260" s="1"/>
      <c r="BB260" s="1"/>
    </row>
    <row r="261" spans="1:54" ht="18" customHeight="1">
      <c r="A261" s="6"/>
      <c r="B261" s="5"/>
      <c r="C261" s="56" t="s">
        <v>33</v>
      </c>
      <c r="D261" s="48"/>
      <c r="E261" s="47"/>
      <c r="F261" s="55">
        <v>0</v>
      </c>
      <c r="G261" s="45"/>
      <c r="H261" s="39" t="s">
        <v>25</v>
      </c>
      <c r="I261" s="1"/>
      <c r="J261" s="1"/>
      <c r="K261" s="54"/>
      <c r="L261" s="1"/>
      <c r="M261" s="54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  <c r="AT261" s="1"/>
      <c r="AU261" s="1"/>
      <c r="AV261" s="1"/>
      <c r="AW261" s="1"/>
      <c r="AX261" s="1"/>
      <c r="AY261" s="1"/>
      <c r="AZ261" s="1"/>
      <c r="BA261" s="1"/>
      <c r="BB261" s="1"/>
    </row>
    <row r="262" spans="1:54" ht="18" customHeight="1">
      <c r="A262" s="6"/>
      <c r="B262" s="5"/>
      <c r="C262" s="42" t="s">
        <v>32</v>
      </c>
      <c r="D262" s="21"/>
      <c r="E262" s="19"/>
      <c r="F262" s="27">
        <v>131998.66</v>
      </c>
      <c r="G262" s="19"/>
      <c r="H262" s="2"/>
      <c r="I262" s="1"/>
      <c r="J262" s="1"/>
      <c r="K262" s="54"/>
      <c r="L262" s="1"/>
      <c r="M262" s="54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  <c r="AT262" s="1"/>
      <c r="AU262" s="1"/>
      <c r="AV262" s="1"/>
      <c r="AW262" s="1"/>
      <c r="AX262" s="1"/>
      <c r="AY262" s="1"/>
      <c r="AZ262" s="1"/>
      <c r="BA262" s="1"/>
      <c r="BB262" s="1"/>
    </row>
    <row r="263" spans="1:54" ht="18" customHeight="1">
      <c r="A263" s="6"/>
      <c r="B263" s="5"/>
      <c r="C263" s="42" t="s">
        <v>31</v>
      </c>
      <c r="D263" s="21"/>
      <c r="E263" s="19"/>
      <c r="F263" s="27">
        <f>F39</f>
        <v>3202.2604000000001</v>
      </c>
      <c r="G263" s="19"/>
      <c r="H263" s="39"/>
      <c r="I263" s="1"/>
      <c r="J263" s="1"/>
      <c r="K263" s="54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  <c r="AT263" s="1"/>
      <c r="AU263" s="1"/>
      <c r="AV263" s="1"/>
      <c r="AW263" s="1"/>
      <c r="AX263" s="1"/>
      <c r="AY263" s="1"/>
      <c r="AZ263" s="1"/>
      <c r="BA263" s="1"/>
      <c r="BB263" s="1"/>
    </row>
    <row r="264" spans="1:54" ht="18" customHeight="1">
      <c r="A264" s="6"/>
      <c r="B264" s="5"/>
      <c r="C264" s="42" t="s">
        <v>30</v>
      </c>
      <c r="D264" s="21"/>
      <c r="E264" s="19"/>
      <c r="F264" s="27">
        <f>F43</f>
        <v>0</v>
      </c>
      <c r="G264" s="19"/>
      <c r="H264" s="2"/>
      <c r="I264" s="1"/>
      <c r="J264" s="1"/>
      <c r="K264" s="54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  <c r="AT264" s="1"/>
      <c r="AU264" s="1"/>
      <c r="AV264" s="1"/>
      <c r="AW264" s="1"/>
      <c r="AX264" s="1"/>
      <c r="AY264" s="1"/>
      <c r="AZ264" s="1"/>
      <c r="BA264" s="1"/>
      <c r="BB264" s="1"/>
    </row>
    <row r="265" spans="1:54" ht="18" customHeight="1">
      <c r="A265" s="6"/>
      <c r="B265" s="5"/>
      <c r="C265" s="42" t="s">
        <v>29</v>
      </c>
      <c r="D265" s="21"/>
      <c r="E265" s="19"/>
      <c r="F265" s="27">
        <f>F47</f>
        <v>8052.4900000000007</v>
      </c>
      <c r="G265" s="19"/>
      <c r="H265" s="2"/>
      <c r="I265" s="1"/>
      <c r="J265" s="1"/>
      <c r="K265" s="54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  <c r="AT265" s="1"/>
      <c r="AU265" s="1"/>
      <c r="AV265" s="1"/>
      <c r="AW265" s="1"/>
      <c r="AX265" s="1"/>
      <c r="AY265" s="1"/>
      <c r="AZ265" s="1"/>
      <c r="BA265" s="1"/>
      <c r="BB265" s="1"/>
    </row>
    <row r="266" spans="1:54" ht="18" customHeight="1">
      <c r="A266" s="6"/>
      <c r="B266" s="5"/>
      <c r="C266" s="38" t="s">
        <v>28</v>
      </c>
      <c r="D266" s="21"/>
      <c r="E266" s="19"/>
      <c r="F266" s="37">
        <f>F261+F262-F263-F264-F265</f>
        <v>120743.9096</v>
      </c>
      <c r="G266" s="19"/>
      <c r="H266" s="2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  <c r="AT266" s="1"/>
      <c r="AU266" s="1"/>
      <c r="AV266" s="1"/>
      <c r="AW266" s="1"/>
      <c r="AX266" s="1"/>
      <c r="AY266" s="1"/>
      <c r="AZ266" s="1"/>
      <c r="BA266" s="1"/>
      <c r="BB266" s="1"/>
    </row>
    <row r="267" spans="1:54" ht="12.75" customHeight="1">
      <c r="A267" s="6"/>
      <c r="B267" s="5"/>
      <c r="C267" s="53"/>
      <c r="D267" s="52"/>
      <c r="E267" s="52"/>
      <c r="F267" s="51"/>
      <c r="G267" s="51"/>
      <c r="H267" s="2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  <c r="AT267" s="1"/>
      <c r="AU267" s="1"/>
      <c r="AV267" s="1"/>
      <c r="AW267" s="1"/>
      <c r="AX267" s="1"/>
      <c r="AY267" s="1"/>
      <c r="AZ267" s="1"/>
      <c r="BA267" s="1"/>
      <c r="BB267" s="1"/>
    </row>
    <row r="268" spans="1:54" ht="12.75" customHeight="1">
      <c r="A268" s="6"/>
      <c r="B268" s="5"/>
      <c r="C268" s="33" t="s">
        <v>27</v>
      </c>
      <c r="D268" s="52"/>
      <c r="E268" s="52"/>
      <c r="F268" s="51"/>
      <c r="G268" s="50"/>
      <c r="H268" s="2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  <c r="AT268" s="1"/>
      <c r="AU268" s="1"/>
      <c r="AV268" s="1"/>
      <c r="AW268" s="1"/>
      <c r="AX268" s="1"/>
      <c r="AY268" s="1"/>
      <c r="AZ268" s="1"/>
      <c r="BA268" s="1"/>
      <c r="BB268" s="1"/>
    </row>
    <row r="269" spans="1:54" ht="12.75" customHeight="1">
      <c r="A269" s="6"/>
      <c r="B269" s="5"/>
      <c r="C269" s="30" t="s">
        <v>11</v>
      </c>
      <c r="D269" s="21"/>
      <c r="E269" s="19"/>
      <c r="F269" s="29" t="s">
        <v>10</v>
      </c>
      <c r="G269" s="19"/>
      <c r="H269" s="2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  <c r="AT269" s="1"/>
      <c r="AU269" s="1"/>
      <c r="AV269" s="1"/>
      <c r="AW269" s="1"/>
      <c r="AX269" s="1"/>
      <c r="AY269" s="1"/>
      <c r="AZ269" s="1"/>
      <c r="BA269" s="1"/>
      <c r="BB269" s="1"/>
    </row>
    <row r="270" spans="1:54" ht="12.75" customHeight="1">
      <c r="A270" s="6"/>
      <c r="B270" s="5"/>
      <c r="C270" s="49" t="s">
        <v>26</v>
      </c>
      <c r="D270" s="48"/>
      <c r="E270" s="47"/>
      <c r="F270" s="46"/>
      <c r="G270" s="45"/>
      <c r="H270" s="39" t="s">
        <v>25</v>
      </c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  <c r="AT270" s="1"/>
      <c r="AU270" s="1"/>
      <c r="AV270" s="1"/>
      <c r="AW270" s="1"/>
      <c r="AX270" s="1"/>
      <c r="AY270" s="1"/>
      <c r="AZ270" s="1"/>
      <c r="BA270" s="1"/>
      <c r="BB270" s="1"/>
    </row>
    <row r="271" spans="1:54" ht="12.75" customHeight="1">
      <c r="A271" s="6"/>
      <c r="B271" s="5"/>
      <c r="C271" s="44" t="s">
        <v>24</v>
      </c>
      <c r="D271" s="21"/>
      <c r="E271" s="19"/>
      <c r="F271" s="43">
        <f>F14+F19</f>
        <v>0</v>
      </c>
      <c r="G271" s="19"/>
      <c r="H271" s="2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  <c r="AT271" s="1"/>
      <c r="AU271" s="1"/>
      <c r="AV271" s="1"/>
      <c r="AW271" s="1"/>
      <c r="AX271" s="1"/>
      <c r="AY271" s="1"/>
      <c r="AZ271" s="1"/>
      <c r="BA271" s="1"/>
      <c r="BB271" s="1"/>
    </row>
    <row r="272" spans="1:54" ht="12.75" customHeight="1">
      <c r="A272" s="6"/>
      <c r="B272" s="5"/>
      <c r="C272" s="44" t="s">
        <v>23</v>
      </c>
      <c r="D272" s="21"/>
      <c r="E272" s="19"/>
      <c r="F272" s="43">
        <f>SUM(F273:G277)</f>
        <v>0</v>
      </c>
      <c r="G272" s="19"/>
      <c r="H272" s="2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  <c r="AT272" s="1"/>
      <c r="AU272" s="1"/>
      <c r="AV272" s="1"/>
      <c r="AW272" s="1"/>
      <c r="AX272" s="1"/>
      <c r="AY272" s="1"/>
      <c r="AZ272" s="1"/>
      <c r="BA272" s="1"/>
      <c r="BB272" s="1"/>
    </row>
    <row r="273" spans="1:54" ht="12.75" customHeight="1">
      <c r="A273" s="6" t="s">
        <v>22</v>
      </c>
      <c r="B273" s="5">
        <v>6</v>
      </c>
      <c r="C273" s="42" t="s">
        <v>22</v>
      </c>
      <c r="D273" s="21"/>
      <c r="E273" s="19"/>
      <c r="F273" s="40">
        <f>SUMIF('[1]TCE - ANEXO IV - Preencher'!$D:$D,'CONTÁBIL- FINANCEIRA '!A273,'[1]TCE - ANEXO IV - Preencher'!$N:$N)</f>
        <v>0</v>
      </c>
      <c r="G273" s="19"/>
      <c r="H273" s="39" t="s">
        <v>17</v>
      </c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  <c r="AT273" s="1"/>
      <c r="AU273" s="1"/>
      <c r="AV273" s="1"/>
      <c r="AW273" s="1"/>
      <c r="AX273" s="1"/>
      <c r="AY273" s="1"/>
      <c r="AZ273" s="1"/>
      <c r="BA273" s="1"/>
      <c r="BB273" s="1"/>
    </row>
    <row r="274" spans="1:54" ht="12.75" customHeight="1">
      <c r="A274" s="6" t="s">
        <v>21</v>
      </c>
      <c r="B274" s="5">
        <v>6</v>
      </c>
      <c r="C274" s="42" t="s">
        <v>21</v>
      </c>
      <c r="D274" s="21"/>
      <c r="E274" s="19"/>
      <c r="F274" s="40">
        <f>SUMIF('[1]TCE - ANEXO IV - Preencher'!$D:$D,'CONTÁBIL- FINANCEIRA '!A274,'[1]TCE - ANEXO IV - Preencher'!$N:$N)</f>
        <v>0</v>
      </c>
      <c r="G274" s="19"/>
      <c r="H274" s="39" t="s">
        <v>17</v>
      </c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  <c r="AT274" s="1"/>
      <c r="AU274" s="1"/>
      <c r="AV274" s="1"/>
      <c r="AW274" s="1"/>
      <c r="AX274" s="1"/>
      <c r="AY274" s="1"/>
      <c r="AZ274" s="1"/>
      <c r="BA274" s="1"/>
      <c r="BB274" s="1"/>
    </row>
    <row r="275" spans="1:54" ht="18" customHeight="1">
      <c r="A275" s="6" t="s">
        <v>20</v>
      </c>
      <c r="B275" s="5">
        <v>7</v>
      </c>
      <c r="C275" s="42" t="s">
        <v>20</v>
      </c>
      <c r="D275" s="21"/>
      <c r="E275" s="19"/>
      <c r="F275" s="40">
        <f>SUMIF('[1]TCE - ANEXO IV - Preencher'!$D:$D,'CONTÁBIL- FINANCEIRA '!A275,'[1]TCE - ANEXO IV - Preencher'!$N:$N)</f>
        <v>0</v>
      </c>
      <c r="G275" s="19"/>
      <c r="H275" s="39" t="s">
        <v>17</v>
      </c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  <c r="AT275" s="1"/>
      <c r="AU275" s="1"/>
      <c r="AV275" s="1"/>
      <c r="AW275" s="1"/>
      <c r="AX275" s="1"/>
      <c r="AY275" s="1"/>
      <c r="AZ275" s="1"/>
      <c r="BA275" s="1"/>
      <c r="BB275" s="1"/>
    </row>
    <row r="276" spans="1:54" ht="12.75" customHeight="1">
      <c r="A276" s="6" t="s">
        <v>19</v>
      </c>
      <c r="B276" s="5">
        <v>6</v>
      </c>
      <c r="C276" s="42" t="s">
        <v>19</v>
      </c>
      <c r="D276" s="21"/>
      <c r="E276" s="19"/>
      <c r="F276" s="40">
        <f>SUMIF('[1]TCE - ANEXO IV - Preencher'!$D:$D,'CONTÁBIL- FINANCEIRA '!A276,'[1]TCE - ANEXO IV - Preencher'!$N:$N)</f>
        <v>0</v>
      </c>
      <c r="G276" s="19"/>
      <c r="H276" s="39" t="s">
        <v>17</v>
      </c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  <c r="AT276" s="1"/>
      <c r="AU276" s="1"/>
      <c r="AV276" s="1"/>
      <c r="AW276" s="1"/>
      <c r="AX276" s="1"/>
      <c r="AY276" s="1"/>
      <c r="AZ276" s="1"/>
      <c r="BA276" s="1"/>
      <c r="BB276" s="1"/>
    </row>
    <row r="277" spans="1:54" ht="12.75" customHeight="1">
      <c r="A277" s="6" t="s">
        <v>18</v>
      </c>
      <c r="B277" s="5">
        <v>6</v>
      </c>
      <c r="C277" s="42" t="s">
        <v>18</v>
      </c>
      <c r="D277" s="21"/>
      <c r="E277" s="19"/>
      <c r="F277" s="40">
        <f>SUMIF('[1]TCE - ANEXO IV - Preencher'!$D:$D,'CONTÁBIL- FINANCEIRA '!A277,'[1]TCE - ANEXO IV - Preencher'!$N:$N)</f>
        <v>0</v>
      </c>
      <c r="G277" s="19"/>
      <c r="H277" s="39" t="s">
        <v>17</v>
      </c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  <c r="AT277" s="1"/>
      <c r="AU277" s="1"/>
      <c r="AV277" s="1"/>
      <c r="AW277" s="1"/>
      <c r="AX277" s="1"/>
      <c r="AY277" s="1"/>
      <c r="AZ277" s="1"/>
      <c r="BA277" s="1"/>
      <c r="BB277" s="1"/>
    </row>
    <row r="278" spans="1:54" ht="12.75" customHeight="1">
      <c r="A278" s="6"/>
      <c r="B278" s="5"/>
      <c r="C278" s="41" t="s">
        <v>16</v>
      </c>
      <c r="D278" s="21"/>
      <c r="E278" s="19"/>
      <c r="F278" s="40">
        <f>'[1]RELAÇÃO DESPESA PAGA'!S16</f>
        <v>0</v>
      </c>
      <c r="G278" s="19"/>
      <c r="H278" s="39" t="s">
        <v>15</v>
      </c>
      <c r="I278" s="1"/>
      <c r="J278" s="7"/>
      <c r="K278" s="7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  <c r="AT278" s="1"/>
      <c r="AU278" s="1"/>
      <c r="AV278" s="1"/>
      <c r="AW278" s="1"/>
      <c r="AX278" s="1"/>
      <c r="AY278" s="1"/>
      <c r="AZ278" s="1"/>
      <c r="BA278" s="1"/>
      <c r="BB278" s="1"/>
    </row>
    <row r="279" spans="1:54" ht="12.75" customHeight="1">
      <c r="A279" s="6"/>
      <c r="B279" s="5"/>
      <c r="C279" s="38" t="s">
        <v>14</v>
      </c>
      <c r="D279" s="21"/>
      <c r="E279" s="19"/>
      <c r="F279" s="37">
        <f>F270+F271-F272-F278</f>
        <v>0</v>
      </c>
      <c r="G279" s="19"/>
      <c r="H279" s="2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  <c r="AT279" s="1"/>
      <c r="AU279" s="1"/>
      <c r="AV279" s="1"/>
      <c r="AW279" s="1"/>
      <c r="AX279" s="1"/>
      <c r="AY279" s="1"/>
      <c r="AZ279" s="1"/>
      <c r="BA279" s="1"/>
      <c r="BB279" s="1"/>
    </row>
    <row r="280" spans="1:54" ht="12.75" customHeight="1">
      <c r="A280" s="6"/>
      <c r="B280" s="5"/>
      <c r="C280" s="36"/>
      <c r="D280" s="35"/>
      <c r="E280" s="35"/>
      <c r="F280" s="31"/>
      <c r="G280" s="31"/>
      <c r="H280" s="2"/>
      <c r="I280" s="1"/>
      <c r="J280" s="7"/>
      <c r="K280" s="7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  <c r="AT280" s="1"/>
      <c r="AU280" s="1"/>
      <c r="AV280" s="1"/>
      <c r="AW280" s="1"/>
      <c r="AX280" s="1"/>
      <c r="AY280" s="1"/>
      <c r="AZ280" s="1"/>
      <c r="BA280" s="1"/>
      <c r="BB280" s="1"/>
    </row>
    <row r="281" spans="1:54" ht="12.75" customHeight="1">
      <c r="A281" s="6" t="s">
        <v>13</v>
      </c>
      <c r="B281" s="5"/>
      <c r="C281" s="34"/>
      <c r="D281" s="32"/>
      <c r="E281" s="32"/>
      <c r="F281" s="31"/>
      <c r="G281" s="31"/>
      <c r="H281" s="2"/>
      <c r="I281" s="1"/>
      <c r="J281" s="7"/>
      <c r="K281" s="7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  <c r="AT281" s="1"/>
      <c r="AU281" s="1"/>
      <c r="AV281" s="1"/>
      <c r="AW281" s="1"/>
      <c r="AX281" s="1"/>
      <c r="AY281" s="1"/>
      <c r="AZ281" s="1"/>
      <c r="BA281" s="1"/>
      <c r="BB281" s="1"/>
    </row>
    <row r="282" spans="1:54" ht="12.75" customHeight="1">
      <c r="A282" s="6"/>
      <c r="B282" s="5"/>
      <c r="C282" s="33" t="s">
        <v>12</v>
      </c>
      <c r="D282" s="32"/>
      <c r="E282" s="32"/>
      <c r="F282" s="31"/>
      <c r="G282" s="31"/>
      <c r="H282" s="2"/>
      <c r="I282" s="1"/>
      <c r="J282" s="7"/>
      <c r="K282" s="7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  <c r="AT282" s="1"/>
      <c r="AU282" s="1"/>
      <c r="AV282" s="1"/>
      <c r="AW282" s="1"/>
      <c r="AX282" s="1"/>
      <c r="AY282" s="1"/>
      <c r="AZ282" s="1"/>
      <c r="BA282" s="1"/>
      <c r="BB282" s="1"/>
    </row>
    <row r="283" spans="1:54" ht="12.75" customHeight="1">
      <c r="A283" s="6"/>
      <c r="B283" s="5"/>
      <c r="C283" s="30" t="s">
        <v>11</v>
      </c>
      <c r="D283" s="21"/>
      <c r="E283" s="19"/>
      <c r="F283" s="29" t="s">
        <v>10</v>
      </c>
      <c r="G283" s="19"/>
      <c r="H283" s="2"/>
      <c r="I283" s="1"/>
      <c r="J283" s="7"/>
      <c r="K283" s="7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  <c r="AT283" s="1"/>
      <c r="AU283" s="1"/>
      <c r="AV283" s="1"/>
      <c r="AW283" s="1"/>
      <c r="AX283" s="1"/>
      <c r="AY283" s="1"/>
      <c r="AZ283" s="1"/>
      <c r="BA283" s="1"/>
      <c r="BB283" s="1"/>
    </row>
    <row r="284" spans="1:54" ht="12.75" customHeight="1">
      <c r="A284" s="6"/>
      <c r="B284" s="5"/>
      <c r="C284" s="28" t="s">
        <v>9</v>
      </c>
      <c r="D284" s="21"/>
      <c r="E284" s="19"/>
      <c r="F284" s="27">
        <f>SUMIF('[1]TCE - ANEXO IV - Preencher'!$D:$D,'CONTÁBIL- FINANCEIRA '!A281,'[1]TCE - ANEXO IV - Preencher'!$N:$N)</f>
        <v>0</v>
      </c>
      <c r="G284" s="19"/>
      <c r="H284" s="2"/>
      <c r="I284" s="1"/>
      <c r="J284" s="7"/>
      <c r="K284" s="7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  <c r="AT284" s="1"/>
      <c r="AU284" s="1"/>
      <c r="AV284" s="1"/>
      <c r="AW284" s="1"/>
      <c r="AX284" s="1"/>
      <c r="AY284" s="1"/>
      <c r="AZ284" s="1"/>
      <c r="BA284" s="1"/>
      <c r="BB284" s="1"/>
    </row>
    <row r="285" spans="1:54" ht="12.75" customHeight="1">
      <c r="A285" s="6"/>
      <c r="B285" s="5"/>
      <c r="C285" s="26" t="s">
        <v>8</v>
      </c>
      <c r="D285" s="25"/>
      <c r="E285" s="23"/>
      <c r="F285" s="24">
        <f>F284</f>
        <v>0</v>
      </c>
      <c r="G285" s="23"/>
      <c r="H285" s="2"/>
      <c r="I285" s="1"/>
      <c r="J285" s="7"/>
      <c r="K285" s="7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  <c r="AT285" s="1"/>
      <c r="AU285" s="1"/>
      <c r="AV285" s="1"/>
      <c r="AW285" s="1"/>
      <c r="AX285" s="1"/>
      <c r="AY285" s="1"/>
      <c r="AZ285" s="1"/>
      <c r="BA285" s="1"/>
      <c r="BB285" s="1"/>
    </row>
    <row r="286" spans="1:54" ht="12.75" customHeight="1">
      <c r="A286" s="6"/>
      <c r="B286" s="5"/>
      <c r="C286" s="22" t="s">
        <v>7</v>
      </c>
      <c r="D286" s="21"/>
      <c r="E286" s="21"/>
      <c r="F286" s="20"/>
      <c r="G286" s="19"/>
      <c r="H286" s="2"/>
      <c r="I286" s="1"/>
      <c r="J286" s="7"/>
      <c r="K286" s="7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  <c r="AT286" s="1"/>
      <c r="AU286" s="1"/>
      <c r="AV286" s="1"/>
      <c r="AW286" s="1"/>
      <c r="AX286" s="1"/>
      <c r="AY286" s="1"/>
      <c r="AZ286" s="1"/>
      <c r="BA286" s="1"/>
      <c r="BB286" s="1"/>
    </row>
    <row r="287" spans="1:54" ht="15.75" hidden="1" customHeight="1">
      <c r="A287" s="6"/>
      <c r="B287" s="5"/>
      <c r="C287" s="18"/>
      <c r="D287" s="17"/>
      <c r="E287" s="16"/>
      <c r="F287" s="14"/>
      <c r="G287" s="13"/>
      <c r="H287" s="2"/>
      <c r="I287" s="1"/>
      <c r="J287" s="7"/>
      <c r="K287" s="7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  <c r="AT287" s="1"/>
      <c r="AU287" s="1"/>
      <c r="AV287" s="1"/>
      <c r="AW287" s="1"/>
      <c r="AX287" s="1"/>
      <c r="AY287" s="1"/>
      <c r="AZ287" s="1"/>
      <c r="BA287" s="1"/>
      <c r="BB287" s="1"/>
    </row>
    <row r="288" spans="1:54" ht="12.75" hidden="1" customHeight="1">
      <c r="A288" s="6"/>
      <c r="B288" s="5"/>
      <c r="C288" s="4"/>
      <c r="D288" s="1" t="s">
        <v>5</v>
      </c>
      <c r="E288" s="15" t="s">
        <v>6</v>
      </c>
      <c r="F288" s="14" t="s">
        <v>5</v>
      </c>
      <c r="G288" s="13"/>
      <c r="H288" s="2"/>
      <c r="I288" s="1"/>
      <c r="J288" s="7"/>
      <c r="K288" s="7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  <c r="AT288" s="1"/>
      <c r="AU288" s="1"/>
      <c r="AV288" s="1"/>
      <c r="AW288" s="1"/>
      <c r="AX288" s="1"/>
      <c r="AY288" s="1"/>
      <c r="AZ288" s="1"/>
      <c r="BA288" s="1"/>
      <c r="BB288" s="1"/>
    </row>
    <row r="289" spans="1:54" ht="12.75" hidden="1" customHeight="1">
      <c r="A289" s="6"/>
      <c r="B289" s="5"/>
      <c r="C289" s="12"/>
      <c r="D289" s="11" t="s">
        <v>4</v>
      </c>
      <c r="E289" s="10" t="s">
        <v>3</v>
      </c>
      <c r="F289" s="9" t="s">
        <v>2</v>
      </c>
      <c r="G289" s="8"/>
      <c r="H289" s="2"/>
      <c r="I289" s="1"/>
      <c r="J289" s="7"/>
      <c r="K289" s="7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  <c r="AT289" s="1"/>
      <c r="AU289" s="1"/>
      <c r="AV289" s="1"/>
      <c r="AW289" s="1"/>
      <c r="AX289" s="1"/>
      <c r="AY289" s="1"/>
      <c r="AZ289" s="1"/>
      <c r="BA289" s="1"/>
      <c r="BB289" s="1"/>
    </row>
    <row r="290" spans="1:54" ht="12.75" hidden="1" customHeight="1">
      <c r="A290" s="6"/>
      <c r="B290" s="5"/>
      <c r="C290" s="4"/>
      <c r="D290" s="1"/>
      <c r="E290" s="1"/>
      <c r="F290" s="3"/>
      <c r="G290" s="3"/>
      <c r="H290" s="2"/>
      <c r="I290" s="1"/>
      <c r="J290" s="7"/>
      <c r="K290" s="7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  <c r="AT290" s="1"/>
      <c r="AU290" s="1"/>
      <c r="AV290" s="1"/>
      <c r="AW290" s="1"/>
      <c r="AX290" s="1"/>
      <c r="AY290" s="1"/>
      <c r="AZ290" s="1"/>
      <c r="BA290" s="1"/>
      <c r="BB290" s="1"/>
    </row>
    <row r="291" spans="1:54" ht="12.75" hidden="1" customHeight="1">
      <c r="A291" s="6"/>
      <c r="B291" s="5"/>
      <c r="C291" s="4"/>
      <c r="D291" s="1"/>
      <c r="E291" s="1"/>
      <c r="F291" s="3"/>
      <c r="G291" s="3"/>
      <c r="H291" s="2"/>
      <c r="I291" s="1"/>
      <c r="J291" s="7"/>
      <c r="K291" s="7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  <c r="AT291" s="1"/>
      <c r="AU291" s="1"/>
      <c r="AV291" s="1"/>
      <c r="AW291" s="1"/>
      <c r="AX291" s="1"/>
      <c r="AY291" s="1"/>
      <c r="AZ291" s="1"/>
      <c r="BA291" s="1"/>
      <c r="BB291" s="1"/>
    </row>
    <row r="292" spans="1:54" ht="12.75" hidden="1" customHeight="1">
      <c r="A292" s="6"/>
      <c r="B292" s="5"/>
      <c r="C292" s="4"/>
      <c r="D292" s="1" t="s">
        <v>1</v>
      </c>
      <c r="E292" s="1"/>
      <c r="F292" s="3"/>
      <c r="G292" s="3"/>
      <c r="H292" s="2"/>
      <c r="I292" s="1"/>
      <c r="J292" s="7"/>
      <c r="K292" s="7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  <c r="AT292" s="1"/>
      <c r="AU292" s="1"/>
      <c r="AV292" s="1"/>
      <c r="AW292" s="1"/>
      <c r="AX292" s="1"/>
      <c r="AY292" s="1"/>
      <c r="AZ292" s="1"/>
      <c r="BA292" s="1"/>
      <c r="BB292" s="1"/>
    </row>
    <row r="293" spans="1:54" ht="12.75" hidden="1" customHeight="1">
      <c r="A293" s="6"/>
      <c r="B293" s="5"/>
      <c r="C293" s="4"/>
      <c r="D293" s="1" t="s">
        <v>0</v>
      </c>
      <c r="E293" s="1"/>
      <c r="F293" s="3"/>
      <c r="G293" s="3"/>
      <c r="H293" s="2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  <c r="AT293" s="1"/>
      <c r="AU293" s="1"/>
      <c r="AV293" s="1"/>
      <c r="AW293" s="1"/>
      <c r="AX293" s="1"/>
      <c r="AY293" s="1"/>
      <c r="AZ293" s="1"/>
      <c r="BA293" s="1"/>
      <c r="BB293" s="1"/>
    </row>
    <row r="294" spans="1:54" ht="12.75" customHeight="1">
      <c r="A294" s="6"/>
      <c r="B294" s="5"/>
      <c r="C294" s="4"/>
      <c r="D294" s="1"/>
      <c r="E294" s="1"/>
      <c r="F294" s="3"/>
      <c r="G294" s="3"/>
      <c r="H294" s="2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  <c r="AT294" s="1"/>
      <c r="AU294" s="1"/>
      <c r="AV294" s="1"/>
      <c r="AW294" s="1"/>
      <c r="AX294" s="1"/>
      <c r="AY294" s="1"/>
      <c r="AZ294" s="1"/>
      <c r="BA294" s="1"/>
      <c r="BB294" s="1"/>
    </row>
    <row r="295" spans="1:54" ht="12.75" customHeight="1">
      <c r="A295" s="6"/>
      <c r="B295" s="5"/>
      <c r="C295" s="4"/>
      <c r="D295" s="1"/>
      <c r="E295" s="1"/>
      <c r="F295" s="3"/>
      <c r="G295" s="3"/>
      <c r="H295" s="2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  <c r="AT295" s="1"/>
      <c r="AU295" s="1"/>
      <c r="AV295" s="1"/>
      <c r="AW295" s="1"/>
      <c r="AX295" s="1"/>
      <c r="AY295" s="1"/>
      <c r="AZ295" s="1"/>
      <c r="BA295" s="1"/>
      <c r="BB295" s="1"/>
    </row>
    <row r="296" spans="1:54" ht="12.75" customHeight="1">
      <c r="A296" s="6"/>
      <c r="B296" s="5"/>
      <c r="C296" s="4"/>
      <c r="D296" s="1"/>
      <c r="E296" s="1"/>
      <c r="F296" s="3"/>
      <c r="G296" s="3"/>
      <c r="H296" s="2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  <c r="AT296" s="1"/>
      <c r="AU296" s="1"/>
      <c r="AV296" s="1"/>
      <c r="AW296" s="1"/>
      <c r="AX296" s="1"/>
      <c r="AY296" s="1"/>
      <c r="AZ296" s="1"/>
      <c r="BA296" s="1"/>
      <c r="BB296" s="1"/>
    </row>
    <row r="297" spans="1:54" ht="12.75" customHeight="1">
      <c r="A297" s="6"/>
      <c r="B297" s="5"/>
      <c r="C297" s="4"/>
      <c r="D297" s="1"/>
      <c r="E297" s="1"/>
      <c r="F297" s="3"/>
      <c r="G297" s="3"/>
      <c r="H297" s="2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  <c r="AT297" s="1"/>
      <c r="AU297" s="1"/>
      <c r="AV297" s="1"/>
      <c r="AW297" s="1"/>
      <c r="AX297" s="1"/>
      <c r="AY297" s="1"/>
      <c r="AZ297" s="1"/>
      <c r="BA297" s="1"/>
      <c r="BB297" s="1"/>
    </row>
    <row r="298" spans="1:54" ht="12.75" customHeight="1">
      <c r="A298" s="6"/>
      <c r="B298" s="5"/>
      <c r="C298" s="4"/>
      <c r="D298" s="1"/>
      <c r="E298" s="1"/>
      <c r="F298" s="3"/>
      <c r="G298" s="3"/>
      <c r="H298" s="2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  <c r="AT298" s="1"/>
      <c r="AU298" s="1"/>
      <c r="AV298" s="1"/>
      <c r="AW298" s="1"/>
      <c r="AX298" s="1"/>
      <c r="AY298" s="1"/>
      <c r="AZ298" s="1"/>
      <c r="BA298" s="1"/>
      <c r="BB298" s="1"/>
    </row>
    <row r="299" spans="1:54" ht="12.75" customHeight="1">
      <c r="A299" s="6"/>
      <c r="B299" s="5"/>
      <c r="C299" s="4"/>
      <c r="D299" s="1"/>
      <c r="E299" s="1"/>
      <c r="F299" s="3"/>
      <c r="G299" s="3"/>
      <c r="H299" s="2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  <c r="AT299" s="1"/>
      <c r="AU299" s="1"/>
      <c r="AV299" s="1"/>
      <c r="AW299" s="1"/>
      <c r="AX299" s="1"/>
      <c r="AY299" s="1"/>
      <c r="AZ299" s="1"/>
      <c r="BA299" s="1"/>
      <c r="BB299" s="1"/>
    </row>
    <row r="300" spans="1:54" ht="12.75" customHeight="1">
      <c r="A300" s="6"/>
      <c r="B300" s="5"/>
      <c r="C300" s="4"/>
      <c r="D300" s="1"/>
      <c r="E300" s="1"/>
      <c r="F300" s="3"/>
      <c r="G300" s="3"/>
      <c r="H300" s="2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  <c r="AT300" s="1"/>
      <c r="AU300" s="1"/>
      <c r="AV300" s="1"/>
      <c r="AW300" s="1"/>
      <c r="AX300" s="1"/>
      <c r="AY300" s="1"/>
      <c r="AZ300" s="1"/>
      <c r="BA300" s="1"/>
      <c r="BB300" s="1"/>
    </row>
    <row r="301" spans="1:54" ht="12.75" customHeight="1">
      <c r="A301" s="6"/>
      <c r="B301" s="5"/>
      <c r="C301" s="4"/>
      <c r="D301" s="1"/>
      <c r="E301" s="1"/>
      <c r="F301" s="3"/>
      <c r="G301" s="3"/>
      <c r="H301" s="2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  <c r="AT301" s="1"/>
      <c r="AU301" s="1"/>
      <c r="AV301" s="1"/>
      <c r="AW301" s="1"/>
      <c r="AX301" s="1"/>
      <c r="AY301" s="1"/>
      <c r="AZ301" s="1"/>
      <c r="BA301" s="1"/>
      <c r="BB301" s="1"/>
    </row>
    <row r="302" spans="1:54" ht="12.75" customHeight="1">
      <c r="A302" s="6"/>
      <c r="B302" s="5"/>
      <c r="C302" s="4"/>
      <c r="D302" s="1"/>
      <c r="E302" s="1"/>
      <c r="F302" s="3"/>
      <c r="G302" s="3"/>
      <c r="H302" s="2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  <c r="AT302" s="1"/>
      <c r="AU302" s="1"/>
      <c r="AV302" s="1"/>
      <c r="AW302" s="1"/>
      <c r="AX302" s="1"/>
      <c r="AY302" s="1"/>
      <c r="AZ302" s="1"/>
      <c r="BA302" s="1"/>
      <c r="BB302" s="1"/>
    </row>
    <row r="303" spans="1:54" ht="12.75" customHeight="1">
      <c r="A303" s="6"/>
      <c r="B303" s="5"/>
      <c r="C303" s="4"/>
      <c r="D303" s="1"/>
      <c r="E303" s="1"/>
      <c r="F303" s="3"/>
      <c r="G303" s="3"/>
      <c r="H303" s="2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  <c r="AT303" s="1"/>
      <c r="AU303" s="1"/>
      <c r="AV303" s="1"/>
      <c r="AW303" s="1"/>
      <c r="AX303" s="1"/>
      <c r="AY303" s="1"/>
      <c r="AZ303" s="1"/>
      <c r="BA303" s="1"/>
      <c r="BB303" s="1"/>
    </row>
    <row r="304" spans="1:54" ht="12.75" customHeight="1">
      <c r="A304" s="6"/>
      <c r="B304" s="5"/>
      <c r="C304" s="4"/>
      <c r="D304" s="1"/>
      <c r="E304" s="1"/>
      <c r="F304" s="3"/>
      <c r="G304" s="3"/>
      <c r="H304" s="2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  <c r="AT304" s="1"/>
      <c r="AU304" s="1"/>
      <c r="AV304" s="1"/>
      <c r="AW304" s="1"/>
      <c r="AX304" s="1"/>
      <c r="AY304" s="1"/>
      <c r="AZ304" s="1"/>
      <c r="BA304" s="1"/>
      <c r="BB304" s="1"/>
    </row>
    <row r="305" spans="1:54" ht="12.75" customHeight="1">
      <c r="A305" s="6"/>
      <c r="B305" s="5"/>
      <c r="C305" s="4"/>
      <c r="D305" s="1"/>
      <c r="E305" s="1"/>
      <c r="F305" s="3"/>
      <c r="G305" s="3"/>
      <c r="H305" s="2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  <c r="AT305" s="1"/>
      <c r="AU305" s="1"/>
      <c r="AV305" s="1"/>
      <c r="AW305" s="1"/>
      <c r="AX305" s="1"/>
      <c r="AY305" s="1"/>
      <c r="AZ305" s="1"/>
      <c r="BA305" s="1"/>
      <c r="BB305" s="1"/>
    </row>
    <row r="306" spans="1:54" ht="12.75" customHeight="1">
      <c r="A306" s="6"/>
      <c r="B306" s="5"/>
      <c r="C306" s="4"/>
      <c r="D306" s="1"/>
      <c r="E306" s="1"/>
      <c r="F306" s="3"/>
      <c r="G306" s="3"/>
      <c r="H306" s="2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  <c r="AT306" s="1"/>
      <c r="AU306" s="1"/>
      <c r="AV306" s="1"/>
      <c r="AW306" s="1"/>
      <c r="AX306" s="1"/>
      <c r="AY306" s="1"/>
      <c r="AZ306" s="1"/>
      <c r="BA306" s="1"/>
      <c r="BB306" s="1"/>
    </row>
    <row r="307" spans="1:54" ht="12.75" customHeight="1">
      <c r="A307" s="6"/>
      <c r="B307" s="5"/>
      <c r="C307" s="4"/>
      <c r="D307" s="1"/>
      <c r="E307" s="1"/>
      <c r="F307" s="3"/>
      <c r="G307" s="3"/>
      <c r="H307" s="2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  <c r="AT307" s="1"/>
      <c r="AU307" s="1"/>
      <c r="AV307" s="1"/>
      <c r="AW307" s="1"/>
      <c r="AX307" s="1"/>
      <c r="AY307" s="1"/>
      <c r="AZ307" s="1"/>
      <c r="BA307" s="1"/>
      <c r="BB307" s="1"/>
    </row>
    <row r="308" spans="1:54" ht="12.75" customHeight="1">
      <c r="A308" s="6"/>
      <c r="B308" s="5"/>
      <c r="C308" s="4"/>
      <c r="D308" s="1"/>
      <c r="E308" s="1"/>
      <c r="F308" s="3"/>
      <c r="G308" s="3"/>
      <c r="H308" s="2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  <c r="AT308" s="1"/>
      <c r="AU308" s="1"/>
      <c r="AV308" s="1"/>
      <c r="AW308" s="1"/>
      <c r="AX308" s="1"/>
      <c r="AY308" s="1"/>
      <c r="AZ308" s="1"/>
      <c r="BA308" s="1"/>
      <c r="BB308" s="1"/>
    </row>
    <row r="309" spans="1:54" ht="12.75" customHeight="1">
      <c r="A309" s="6"/>
      <c r="B309" s="5"/>
      <c r="C309" s="4"/>
      <c r="D309" s="1"/>
      <c r="E309" s="1"/>
      <c r="F309" s="3"/>
      <c r="G309" s="3"/>
      <c r="H309" s="2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  <c r="AT309" s="1"/>
      <c r="AU309" s="1"/>
      <c r="AV309" s="1"/>
      <c r="AW309" s="1"/>
      <c r="AX309" s="1"/>
      <c r="AY309" s="1"/>
      <c r="AZ309" s="1"/>
      <c r="BA309" s="1"/>
      <c r="BB309" s="1"/>
    </row>
    <row r="310" spans="1:54" ht="12.75" customHeight="1">
      <c r="A310" s="6"/>
      <c r="B310" s="5"/>
      <c r="C310" s="4"/>
      <c r="D310" s="1"/>
      <c r="E310" s="1"/>
      <c r="F310" s="3"/>
      <c r="G310" s="3"/>
      <c r="H310" s="2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  <c r="AT310" s="1"/>
      <c r="AU310" s="1"/>
      <c r="AV310" s="1"/>
      <c r="AW310" s="1"/>
      <c r="AX310" s="1"/>
      <c r="AY310" s="1"/>
      <c r="AZ310" s="1"/>
      <c r="BA310" s="1"/>
      <c r="BB310" s="1"/>
    </row>
    <row r="311" spans="1:54" ht="12.75" customHeight="1">
      <c r="A311" s="6"/>
      <c r="B311" s="5"/>
      <c r="C311" s="4"/>
      <c r="D311" s="1"/>
      <c r="E311" s="1"/>
      <c r="F311" s="3"/>
      <c r="G311" s="3"/>
      <c r="H311" s="2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  <c r="AT311" s="1"/>
      <c r="AU311" s="1"/>
      <c r="AV311" s="1"/>
      <c r="AW311" s="1"/>
      <c r="AX311" s="1"/>
      <c r="AY311" s="1"/>
      <c r="AZ311" s="1"/>
      <c r="BA311" s="1"/>
      <c r="BB311" s="1"/>
    </row>
    <row r="312" spans="1:54" ht="12.75" customHeight="1">
      <c r="A312" s="6"/>
      <c r="B312" s="5"/>
      <c r="C312" s="4"/>
      <c r="D312" s="1"/>
      <c r="E312" s="1"/>
      <c r="F312" s="3"/>
      <c r="G312" s="3"/>
      <c r="H312" s="2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  <c r="AT312" s="1"/>
      <c r="AU312" s="1"/>
      <c r="AV312" s="1"/>
      <c r="AW312" s="1"/>
      <c r="AX312" s="1"/>
      <c r="AY312" s="1"/>
      <c r="AZ312" s="1"/>
      <c r="BA312" s="1"/>
      <c r="BB312" s="1"/>
    </row>
    <row r="313" spans="1:54" ht="12.75" customHeight="1">
      <c r="A313" s="6"/>
      <c r="B313" s="5"/>
      <c r="C313" s="4"/>
      <c r="D313" s="1"/>
      <c r="E313" s="1"/>
      <c r="F313" s="3"/>
      <c r="G313" s="3"/>
      <c r="H313" s="2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  <c r="AT313" s="1"/>
      <c r="AU313" s="1"/>
      <c r="AV313" s="1"/>
      <c r="AW313" s="1"/>
      <c r="AX313" s="1"/>
      <c r="AY313" s="1"/>
      <c r="AZ313" s="1"/>
      <c r="BA313" s="1"/>
      <c r="BB313" s="1"/>
    </row>
    <row r="314" spans="1:54" ht="12.75" customHeight="1">
      <c r="A314" s="6"/>
      <c r="B314" s="5"/>
      <c r="C314" s="4"/>
      <c r="D314" s="1"/>
      <c r="E314" s="1"/>
      <c r="F314" s="3"/>
      <c r="G314" s="3"/>
      <c r="H314" s="2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  <c r="AT314" s="1"/>
      <c r="AU314" s="1"/>
      <c r="AV314" s="1"/>
      <c r="AW314" s="1"/>
      <c r="AX314" s="1"/>
      <c r="AY314" s="1"/>
      <c r="AZ314" s="1"/>
      <c r="BA314" s="1"/>
      <c r="BB314" s="1"/>
    </row>
    <row r="315" spans="1:54" ht="12.75" customHeight="1">
      <c r="A315" s="6"/>
      <c r="B315" s="5"/>
      <c r="C315" s="4"/>
      <c r="D315" s="1"/>
      <c r="E315" s="1"/>
      <c r="F315" s="3"/>
      <c r="G315" s="3"/>
      <c r="H315" s="2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  <c r="AT315" s="1"/>
      <c r="AU315" s="1"/>
      <c r="AV315" s="1"/>
      <c r="AW315" s="1"/>
      <c r="AX315" s="1"/>
      <c r="AY315" s="1"/>
      <c r="AZ315" s="1"/>
      <c r="BA315" s="1"/>
      <c r="BB315" s="1"/>
    </row>
    <row r="316" spans="1:54" ht="12.75" customHeight="1">
      <c r="A316" s="6"/>
      <c r="B316" s="5"/>
      <c r="C316" s="4"/>
      <c r="D316" s="1"/>
      <c r="E316" s="1"/>
      <c r="F316" s="3"/>
      <c r="G316" s="3"/>
      <c r="H316" s="2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  <c r="AT316" s="1"/>
      <c r="AU316" s="1"/>
      <c r="AV316" s="1"/>
      <c r="AW316" s="1"/>
      <c r="AX316" s="1"/>
      <c r="AY316" s="1"/>
      <c r="AZ316" s="1"/>
      <c r="BA316" s="1"/>
      <c r="BB316" s="1"/>
    </row>
    <row r="317" spans="1:54" ht="12.75" customHeight="1">
      <c r="A317" s="6"/>
      <c r="B317" s="5"/>
      <c r="C317" s="4"/>
      <c r="D317" s="1"/>
      <c r="E317" s="1"/>
      <c r="F317" s="3"/>
      <c r="G317" s="3"/>
      <c r="H317" s="2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  <c r="AT317" s="1"/>
      <c r="AU317" s="1"/>
      <c r="AV317" s="1"/>
      <c r="AW317" s="1"/>
      <c r="AX317" s="1"/>
      <c r="AY317" s="1"/>
      <c r="AZ317" s="1"/>
      <c r="BA317" s="1"/>
      <c r="BB317" s="1"/>
    </row>
    <row r="318" spans="1:54" ht="12.75" customHeight="1">
      <c r="A318" s="6"/>
      <c r="B318" s="5"/>
      <c r="C318" s="4"/>
      <c r="D318" s="1"/>
      <c r="E318" s="1"/>
      <c r="F318" s="3"/>
      <c r="G318" s="3"/>
      <c r="H318" s="2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  <c r="AT318" s="1"/>
      <c r="AU318" s="1"/>
      <c r="AV318" s="1"/>
      <c r="AW318" s="1"/>
      <c r="AX318" s="1"/>
      <c r="AY318" s="1"/>
      <c r="AZ318" s="1"/>
      <c r="BA318" s="1"/>
      <c r="BB318" s="1"/>
    </row>
    <row r="319" spans="1:54" ht="12.75" customHeight="1">
      <c r="A319" s="6"/>
      <c r="B319" s="5"/>
      <c r="C319" s="4"/>
      <c r="D319" s="1"/>
      <c r="E319" s="1"/>
      <c r="F319" s="3"/>
      <c r="G319" s="3"/>
      <c r="H319" s="2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  <c r="AT319" s="1"/>
      <c r="AU319" s="1"/>
      <c r="AV319" s="1"/>
      <c r="AW319" s="1"/>
      <c r="AX319" s="1"/>
      <c r="AY319" s="1"/>
      <c r="AZ319" s="1"/>
      <c r="BA319" s="1"/>
      <c r="BB319" s="1"/>
    </row>
    <row r="320" spans="1:54" ht="12.75" customHeight="1">
      <c r="A320" s="6"/>
      <c r="B320" s="5"/>
      <c r="C320" s="4"/>
      <c r="D320" s="1"/>
      <c r="E320" s="1"/>
      <c r="F320" s="3"/>
      <c r="G320" s="3"/>
      <c r="H320" s="2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  <c r="AT320" s="1"/>
      <c r="AU320" s="1"/>
      <c r="AV320" s="1"/>
      <c r="AW320" s="1"/>
      <c r="AX320" s="1"/>
      <c r="AY320" s="1"/>
      <c r="AZ320" s="1"/>
      <c r="BA320" s="1"/>
      <c r="BB320" s="1"/>
    </row>
    <row r="321" spans="1:54" ht="12.75" customHeight="1">
      <c r="A321" s="6"/>
      <c r="B321" s="5"/>
      <c r="C321" s="4"/>
      <c r="D321" s="1"/>
      <c r="E321" s="1"/>
      <c r="F321" s="3"/>
      <c r="G321" s="3"/>
      <c r="H321" s="2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  <c r="AT321" s="1"/>
      <c r="AU321" s="1"/>
      <c r="AV321" s="1"/>
      <c r="AW321" s="1"/>
      <c r="AX321" s="1"/>
      <c r="AY321" s="1"/>
      <c r="AZ321" s="1"/>
      <c r="BA321" s="1"/>
      <c r="BB321" s="1"/>
    </row>
    <row r="322" spans="1:54" ht="12.75" customHeight="1">
      <c r="A322" s="6"/>
      <c r="B322" s="5"/>
      <c r="C322" s="4"/>
      <c r="D322" s="1"/>
      <c r="E322" s="1"/>
      <c r="F322" s="3"/>
      <c r="G322" s="3"/>
      <c r="H322" s="2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  <c r="AT322" s="1"/>
      <c r="AU322" s="1"/>
      <c r="AV322" s="1"/>
      <c r="AW322" s="1"/>
      <c r="AX322" s="1"/>
      <c r="AY322" s="1"/>
      <c r="AZ322" s="1"/>
      <c r="BA322" s="1"/>
      <c r="BB322" s="1"/>
    </row>
    <row r="323" spans="1:54" ht="12.75" customHeight="1">
      <c r="A323" s="6"/>
      <c r="B323" s="5"/>
      <c r="C323" s="4"/>
      <c r="D323" s="1"/>
      <c r="E323" s="1"/>
      <c r="F323" s="3"/>
      <c r="G323" s="3"/>
      <c r="H323" s="2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  <c r="AT323" s="1"/>
      <c r="AU323" s="1"/>
      <c r="AV323" s="1"/>
      <c r="AW323" s="1"/>
      <c r="AX323" s="1"/>
      <c r="AY323" s="1"/>
      <c r="AZ323" s="1"/>
      <c r="BA323" s="1"/>
      <c r="BB323" s="1"/>
    </row>
    <row r="324" spans="1:54" ht="12.75" customHeight="1">
      <c r="A324" s="6"/>
      <c r="B324" s="5"/>
      <c r="C324" s="4"/>
      <c r="D324" s="1"/>
      <c r="E324" s="1"/>
      <c r="F324" s="3"/>
      <c r="G324" s="3"/>
      <c r="H324" s="2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  <c r="AT324" s="1"/>
      <c r="AU324" s="1"/>
      <c r="AV324" s="1"/>
      <c r="AW324" s="1"/>
      <c r="AX324" s="1"/>
      <c r="AY324" s="1"/>
      <c r="AZ324" s="1"/>
      <c r="BA324" s="1"/>
      <c r="BB324" s="1"/>
    </row>
    <row r="325" spans="1:54" ht="12.75" customHeight="1">
      <c r="A325" s="6"/>
      <c r="B325" s="5"/>
      <c r="C325" s="4"/>
      <c r="D325" s="1"/>
      <c r="E325" s="1"/>
      <c r="F325" s="3"/>
      <c r="G325" s="3"/>
      <c r="H325" s="2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  <c r="AT325" s="1"/>
      <c r="AU325" s="1"/>
      <c r="AV325" s="1"/>
      <c r="AW325" s="1"/>
      <c r="AX325" s="1"/>
      <c r="AY325" s="1"/>
      <c r="AZ325" s="1"/>
      <c r="BA325" s="1"/>
      <c r="BB325" s="1"/>
    </row>
    <row r="326" spans="1:54" ht="12.75" customHeight="1">
      <c r="A326" s="6"/>
      <c r="B326" s="5"/>
      <c r="C326" s="4"/>
      <c r="D326" s="1"/>
      <c r="E326" s="1"/>
      <c r="F326" s="3"/>
      <c r="G326" s="3"/>
      <c r="H326" s="2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  <c r="AT326" s="1"/>
      <c r="AU326" s="1"/>
      <c r="AV326" s="1"/>
      <c r="AW326" s="1"/>
      <c r="AX326" s="1"/>
      <c r="AY326" s="1"/>
      <c r="AZ326" s="1"/>
      <c r="BA326" s="1"/>
      <c r="BB326" s="1"/>
    </row>
    <row r="327" spans="1:54" ht="12.75" customHeight="1">
      <c r="A327" s="6"/>
      <c r="B327" s="5"/>
      <c r="C327" s="4"/>
      <c r="D327" s="1"/>
      <c r="E327" s="1"/>
      <c r="F327" s="3"/>
      <c r="G327" s="3"/>
      <c r="H327" s="2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  <c r="AT327" s="1"/>
      <c r="AU327" s="1"/>
      <c r="AV327" s="1"/>
      <c r="AW327" s="1"/>
      <c r="AX327" s="1"/>
      <c r="AY327" s="1"/>
      <c r="AZ327" s="1"/>
      <c r="BA327" s="1"/>
      <c r="BB327" s="1"/>
    </row>
    <row r="328" spans="1:54" ht="12.75" customHeight="1">
      <c r="A328" s="6"/>
      <c r="B328" s="5"/>
      <c r="C328" s="4"/>
      <c r="D328" s="1"/>
      <c r="E328" s="1"/>
      <c r="F328" s="3"/>
      <c r="G328" s="3"/>
      <c r="H328" s="2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  <c r="AT328" s="1"/>
      <c r="AU328" s="1"/>
      <c r="AV328" s="1"/>
      <c r="AW328" s="1"/>
      <c r="AX328" s="1"/>
      <c r="AY328" s="1"/>
      <c r="AZ328" s="1"/>
      <c r="BA328" s="1"/>
      <c r="BB328" s="1"/>
    </row>
    <row r="329" spans="1:54" ht="12.75" customHeight="1">
      <c r="A329" s="6"/>
      <c r="B329" s="5"/>
      <c r="C329" s="4"/>
      <c r="D329" s="1"/>
      <c r="E329" s="1"/>
      <c r="F329" s="3"/>
      <c r="G329" s="3"/>
      <c r="H329" s="2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  <c r="AT329" s="1"/>
      <c r="AU329" s="1"/>
      <c r="AV329" s="1"/>
      <c r="AW329" s="1"/>
      <c r="AX329" s="1"/>
      <c r="AY329" s="1"/>
      <c r="AZ329" s="1"/>
      <c r="BA329" s="1"/>
      <c r="BB329" s="1"/>
    </row>
    <row r="330" spans="1:54" ht="12.75" customHeight="1">
      <c r="A330" s="6"/>
      <c r="B330" s="5"/>
      <c r="C330" s="4"/>
      <c r="D330" s="1"/>
      <c r="E330" s="1"/>
      <c r="F330" s="3"/>
      <c r="G330" s="3"/>
      <c r="H330" s="2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  <c r="AT330" s="1"/>
      <c r="AU330" s="1"/>
      <c r="AV330" s="1"/>
      <c r="AW330" s="1"/>
      <c r="AX330" s="1"/>
      <c r="AY330" s="1"/>
      <c r="AZ330" s="1"/>
      <c r="BA330" s="1"/>
      <c r="BB330" s="1"/>
    </row>
    <row r="331" spans="1:54" ht="12.75" customHeight="1">
      <c r="A331" s="6"/>
      <c r="B331" s="5"/>
      <c r="C331" s="4"/>
      <c r="D331" s="1"/>
      <c r="E331" s="1"/>
      <c r="F331" s="3"/>
      <c r="G331" s="3"/>
      <c r="H331" s="2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  <c r="AT331" s="1"/>
      <c r="AU331" s="1"/>
      <c r="AV331" s="1"/>
      <c r="AW331" s="1"/>
      <c r="AX331" s="1"/>
      <c r="AY331" s="1"/>
      <c r="AZ331" s="1"/>
      <c r="BA331" s="1"/>
      <c r="BB331" s="1"/>
    </row>
    <row r="332" spans="1:54" ht="12.75" customHeight="1">
      <c r="A332" s="6"/>
      <c r="B332" s="5"/>
      <c r="C332" s="4"/>
      <c r="D332" s="1"/>
      <c r="E332" s="1"/>
      <c r="F332" s="3"/>
      <c r="G332" s="3"/>
      <c r="H332" s="2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  <c r="AT332" s="1"/>
      <c r="AU332" s="1"/>
      <c r="AV332" s="1"/>
      <c r="AW332" s="1"/>
      <c r="AX332" s="1"/>
      <c r="AY332" s="1"/>
      <c r="AZ332" s="1"/>
      <c r="BA332" s="1"/>
      <c r="BB332" s="1"/>
    </row>
    <row r="333" spans="1:54" ht="12.75" customHeight="1">
      <c r="A333" s="6"/>
      <c r="B333" s="5"/>
      <c r="C333" s="4"/>
      <c r="D333" s="1"/>
      <c r="E333" s="1"/>
      <c r="F333" s="3"/>
      <c r="G333" s="3"/>
      <c r="H333" s="2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  <c r="AT333" s="1"/>
      <c r="AU333" s="1"/>
      <c r="AV333" s="1"/>
      <c r="AW333" s="1"/>
      <c r="AX333" s="1"/>
      <c r="AY333" s="1"/>
      <c r="AZ333" s="1"/>
      <c r="BA333" s="1"/>
      <c r="BB333" s="1"/>
    </row>
    <row r="334" spans="1:54" ht="12.75" customHeight="1">
      <c r="A334" s="6"/>
      <c r="B334" s="5"/>
      <c r="C334" s="4"/>
      <c r="D334" s="1"/>
      <c r="E334" s="1"/>
      <c r="F334" s="3"/>
      <c r="G334" s="3"/>
      <c r="H334" s="2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  <c r="AT334" s="1"/>
      <c r="AU334" s="1"/>
      <c r="AV334" s="1"/>
      <c r="AW334" s="1"/>
      <c r="AX334" s="1"/>
      <c r="AY334" s="1"/>
      <c r="AZ334" s="1"/>
      <c r="BA334" s="1"/>
      <c r="BB334" s="1"/>
    </row>
    <row r="335" spans="1:54" ht="12.75" customHeight="1">
      <c r="A335" s="6"/>
      <c r="B335" s="5"/>
      <c r="C335" s="4"/>
      <c r="D335" s="1"/>
      <c r="E335" s="1"/>
      <c r="F335" s="3"/>
      <c r="G335" s="3"/>
      <c r="H335" s="2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  <c r="AT335" s="1"/>
      <c r="AU335" s="1"/>
      <c r="AV335" s="1"/>
      <c r="AW335" s="1"/>
      <c r="AX335" s="1"/>
      <c r="AY335" s="1"/>
      <c r="AZ335" s="1"/>
      <c r="BA335" s="1"/>
      <c r="BB335" s="1"/>
    </row>
    <row r="336" spans="1:54" ht="12.75" customHeight="1">
      <c r="A336" s="6"/>
      <c r="B336" s="5"/>
      <c r="C336" s="4"/>
      <c r="D336" s="1"/>
      <c r="E336" s="1"/>
      <c r="F336" s="3"/>
      <c r="G336" s="3"/>
      <c r="H336" s="2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  <c r="AT336" s="1"/>
      <c r="AU336" s="1"/>
      <c r="AV336" s="1"/>
      <c r="AW336" s="1"/>
      <c r="AX336" s="1"/>
      <c r="AY336" s="1"/>
      <c r="AZ336" s="1"/>
      <c r="BA336" s="1"/>
      <c r="BB336" s="1"/>
    </row>
    <row r="337" spans="1:54" ht="12.75" customHeight="1">
      <c r="A337" s="6"/>
      <c r="B337" s="5"/>
      <c r="C337" s="4"/>
      <c r="D337" s="1"/>
      <c r="E337" s="1"/>
      <c r="F337" s="3"/>
      <c r="G337" s="3"/>
      <c r="H337" s="2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  <c r="AT337" s="1"/>
      <c r="AU337" s="1"/>
      <c r="AV337" s="1"/>
      <c r="AW337" s="1"/>
      <c r="AX337" s="1"/>
      <c r="AY337" s="1"/>
      <c r="AZ337" s="1"/>
      <c r="BA337" s="1"/>
      <c r="BB337" s="1"/>
    </row>
    <row r="338" spans="1:54" ht="12.75" customHeight="1">
      <c r="A338" s="6"/>
      <c r="B338" s="5"/>
      <c r="C338" s="4"/>
      <c r="D338" s="1"/>
      <c r="E338" s="1"/>
      <c r="F338" s="3"/>
      <c r="G338" s="3"/>
      <c r="H338" s="2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  <c r="AT338" s="1"/>
      <c r="AU338" s="1"/>
      <c r="AV338" s="1"/>
      <c r="AW338" s="1"/>
      <c r="AX338" s="1"/>
      <c r="AY338" s="1"/>
      <c r="AZ338" s="1"/>
      <c r="BA338" s="1"/>
      <c r="BB338" s="1"/>
    </row>
    <row r="339" spans="1:54" ht="12.75" customHeight="1">
      <c r="A339" s="6"/>
      <c r="B339" s="5"/>
      <c r="C339" s="4"/>
      <c r="D339" s="1"/>
      <c r="E339" s="1"/>
      <c r="F339" s="3"/>
      <c r="G339" s="3"/>
      <c r="H339" s="2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  <c r="AT339" s="1"/>
      <c r="AU339" s="1"/>
      <c r="AV339" s="1"/>
      <c r="AW339" s="1"/>
      <c r="AX339" s="1"/>
      <c r="AY339" s="1"/>
      <c r="AZ339" s="1"/>
      <c r="BA339" s="1"/>
      <c r="BB339" s="1"/>
    </row>
    <row r="340" spans="1:54" ht="12.75" customHeight="1">
      <c r="A340" s="6"/>
      <c r="B340" s="5"/>
      <c r="C340" s="4"/>
      <c r="D340" s="1"/>
      <c r="E340" s="1"/>
      <c r="F340" s="3"/>
      <c r="G340" s="3"/>
      <c r="H340" s="2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  <c r="AT340" s="1"/>
      <c r="AU340" s="1"/>
      <c r="AV340" s="1"/>
      <c r="AW340" s="1"/>
      <c r="AX340" s="1"/>
      <c r="AY340" s="1"/>
      <c r="AZ340" s="1"/>
      <c r="BA340" s="1"/>
      <c r="BB340" s="1"/>
    </row>
    <row r="341" spans="1:54" ht="12.75" customHeight="1">
      <c r="A341" s="6"/>
      <c r="B341" s="5"/>
      <c r="C341" s="4"/>
      <c r="D341" s="1"/>
      <c r="E341" s="1"/>
      <c r="F341" s="3"/>
      <c r="G341" s="3"/>
      <c r="H341" s="2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  <c r="AT341" s="1"/>
      <c r="AU341" s="1"/>
      <c r="AV341" s="1"/>
      <c r="AW341" s="1"/>
      <c r="AX341" s="1"/>
      <c r="AY341" s="1"/>
      <c r="AZ341" s="1"/>
      <c r="BA341" s="1"/>
      <c r="BB341" s="1"/>
    </row>
    <row r="342" spans="1:54" ht="12.75" customHeight="1">
      <c r="A342" s="6"/>
      <c r="B342" s="5"/>
      <c r="C342" s="4"/>
      <c r="D342" s="1"/>
      <c r="E342" s="1"/>
      <c r="F342" s="3"/>
      <c r="G342" s="3"/>
      <c r="H342" s="2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  <c r="AT342" s="1"/>
      <c r="AU342" s="1"/>
      <c r="AV342" s="1"/>
      <c r="AW342" s="1"/>
      <c r="AX342" s="1"/>
      <c r="AY342" s="1"/>
      <c r="AZ342" s="1"/>
      <c r="BA342" s="1"/>
      <c r="BB342" s="1"/>
    </row>
    <row r="343" spans="1:54" ht="12.75" customHeight="1">
      <c r="A343" s="6"/>
      <c r="B343" s="5"/>
      <c r="C343" s="4"/>
      <c r="D343" s="1"/>
      <c r="E343" s="1"/>
      <c r="F343" s="3"/>
      <c r="G343" s="3"/>
      <c r="H343" s="2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  <c r="AT343" s="1"/>
      <c r="AU343" s="1"/>
      <c r="AV343" s="1"/>
      <c r="AW343" s="1"/>
      <c r="AX343" s="1"/>
      <c r="AY343" s="1"/>
      <c r="AZ343" s="1"/>
      <c r="BA343" s="1"/>
      <c r="BB343" s="1"/>
    </row>
    <row r="344" spans="1:54" ht="12.75" customHeight="1">
      <c r="A344" s="6"/>
      <c r="B344" s="5"/>
      <c r="C344" s="4"/>
      <c r="D344" s="1"/>
      <c r="E344" s="1"/>
      <c r="F344" s="3"/>
      <c r="G344" s="3"/>
      <c r="H344" s="2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  <c r="AT344" s="1"/>
      <c r="AU344" s="1"/>
      <c r="AV344" s="1"/>
      <c r="AW344" s="1"/>
      <c r="AX344" s="1"/>
      <c r="AY344" s="1"/>
      <c r="AZ344" s="1"/>
      <c r="BA344" s="1"/>
      <c r="BB344" s="1"/>
    </row>
    <row r="345" spans="1:54" ht="12.75" customHeight="1">
      <c r="A345" s="6"/>
      <c r="B345" s="5"/>
      <c r="C345" s="4"/>
      <c r="D345" s="1"/>
      <c r="E345" s="1"/>
      <c r="F345" s="3"/>
      <c r="G345" s="3"/>
      <c r="H345" s="2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  <c r="AT345" s="1"/>
      <c r="AU345" s="1"/>
      <c r="AV345" s="1"/>
      <c r="AW345" s="1"/>
      <c r="AX345" s="1"/>
      <c r="AY345" s="1"/>
      <c r="AZ345" s="1"/>
      <c r="BA345" s="1"/>
      <c r="BB345" s="1"/>
    </row>
    <row r="346" spans="1:54" ht="12.75" customHeight="1">
      <c r="A346" s="6"/>
      <c r="B346" s="5"/>
      <c r="C346" s="4"/>
      <c r="D346" s="1"/>
      <c r="E346" s="1"/>
      <c r="F346" s="3"/>
      <c r="G346" s="3"/>
      <c r="H346" s="2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  <c r="AT346" s="1"/>
      <c r="AU346" s="1"/>
      <c r="AV346" s="1"/>
      <c r="AW346" s="1"/>
      <c r="AX346" s="1"/>
      <c r="AY346" s="1"/>
      <c r="AZ346" s="1"/>
      <c r="BA346" s="1"/>
      <c r="BB346" s="1"/>
    </row>
    <row r="347" spans="1:54" ht="12.75" customHeight="1">
      <c r="A347" s="6"/>
      <c r="B347" s="5"/>
      <c r="C347" s="4"/>
      <c r="D347" s="1"/>
      <c r="E347" s="1"/>
      <c r="F347" s="3"/>
      <c r="G347" s="3"/>
      <c r="H347" s="2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  <c r="AT347" s="1"/>
      <c r="AU347" s="1"/>
      <c r="AV347" s="1"/>
      <c r="AW347" s="1"/>
      <c r="AX347" s="1"/>
      <c r="AY347" s="1"/>
      <c r="AZ347" s="1"/>
      <c r="BA347" s="1"/>
      <c r="BB347" s="1"/>
    </row>
    <row r="348" spans="1:54" ht="12.75" customHeight="1">
      <c r="A348" s="6"/>
      <c r="B348" s="5"/>
      <c r="C348" s="4"/>
      <c r="D348" s="1"/>
      <c r="E348" s="1"/>
      <c r="F348" s="3"/>
      <c r="G348" s="3"/>
      <c r="H348" s="2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  <c r="AT348" s="1"/>
      <c r="AU348" s="1"/>
      <c r="AV348" s="1"/>
      <c r="AW348" s="1"/>
      <c r="AX348" s="1"/>
      <c r="AY348" s="1"/>
      <c r="AZ348" s="1"/>
      <c r="BA348" s="1"/>
      <c r="BB348" s="1"/>
    </row>
    <row r="349" spans="1:54" ht="12.75" customHeight="1">
      <c r="A349" s="6"/>
      <c r="B349" s="5"/>
      <c r="C349" s="4"/>
      <c r="D349" s="1"/>
      <c r="E349" s="1"/>
      <c r="F349" s="3"/>
      <c r="G349" s="3"/>
      <c r="H349" s="2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  <c r="AT349" s="1"/>
      <c r="AU349" s="1"/>
      <c r="AV349" s="1"/>
      <c r="AW349" s="1"/>
      <c r="AX349" s="1"/>
      <c r="AY349" s="1"/>
      <c r="AZ349" s="1"/>
      <c r="BA349" s="1"/>
      <c r="BB349" s="1"/>
    </row>
    <row r="350" spans="1:54" ht="12.75" customHeight="1">
      <c r="A350" s="6"/>
      <c r="B350" s="5"/>
      <c r="C350" s="4"/>
      <c r="D350" s="1"/>
      <c r="E350" s="1"/>
      <c r="F350" s="3"/>
      <c r="G350" s="3"/>
      <c r="H350" s="2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  <c r="AT350" s="1"/>
      <c r="AU350" s="1"/>
      <c r="AV350" s="1"/>
      <c r="AW350" s="1"/>
      <c r="AX350" s="1"/>
      <c r="AY350" s="1"/>
      <c r="AZ350" s="1"/>
      <c r="BA350" s="1"/>
      <c r="BB350" s="1"/>
    </row>
    <row r="351" spans="1:54" ht="12.75" customHeight="1">
      <c r="A351" s="6"/>
      <c r="B351" s="5"/>
      <c r="C351" s="4"/>
      <c r="D351" s="1"/>
      <c r="E351" s="1"/>
      <c r="F351" s="3"/>
      <c r="G351" s="3"/>
      <c r="H351" s="2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  <c r="AT351" s="1"/>
      <c r="AU351" s="1"/>
      <c r="AV351" s="1"/>
      <c r="AW351" s="1"/>
      <c r="AX351" s="1"/>
      <c r="AY351" s="1"/>
      <c r="AZ351" s="1"/>
      <c r="BA351" s="1"/>
      <c r="BB351" s="1"/>
    </row>
    <row r="352" spans="1:54" ht="12.75" customHeight="1">
      <c r="A352" s="6"/>
      <c r="B352" s="5"/>
      <c r="C352" s="4"/>
      <c r="D352" s="1"/>
      <c r="E352" s="1"/>
      <c r="F352" s="3"/>
      <c r="G352" s="3"/>
      <c r="H352" s="2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  <c r="AT352" s="1"/>
      <c r="AU352" s="1"/>
      <c r="AV352" s="1"/>
      <c r="AW352" s="1"/>
      <c r="AX352" s="1"/>
      <c r="AY352" s="1"/>
      <c r="AZ352" s="1"/>
      <c r="BA352" s="1"/>
      <c r="BB352" s="1"/>
    </row>
    <row r="353" spans="1:54" ht="12.75" customHeight="1">
      <c r="A353" s="6"/>
      <c r="B353" s="5"/>
      <c r="C353" s="4"/>
      <c r="D353" s="1"/>
      <c r="E353" s="1"/>
      <c r="F353" s="3"/>
      <c r="G353" s="3"/>
      <c r="H353" s="2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  <c r="AT353" s="1"/>
      <c r="AU353" s="1"/>
      <c r="AV353" s="1"/>
      <c r="AW353" s="1"/>
      <c r="AX353" s="1"/>
      <c r="AY353" s="1"/>
      <c r="AZ353" s="1"/>
      <c r="BA353" s="1"/>
      <c r="BB353" s="1"/>
    </row>
    <row r="354" spans="1:54" ht="12.75" customHeight="1">
      <c r="A354" s="6"/>
      <c r="B354" s="5"/>
      <c r="C354" s="4"/>
      <c r="D354" s="1"/>
      <c r="E354" s="1"/>
      <c r="F354" s="3"/>
      <c r="G354" s="3"/>
      <c r="H354" s="2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  <c r="AT354" s="1"/>
      <c r="AU354" s="1"/>
      <c r="AV354" s="1"/>
      <c r="AW354" s="1"/>
      <c r="AX354" s="1"/>
      <c r="AY354" s="1"/>
      <c r="AZ354" s="1"/>
      <c r="BA354" s="1"/>
      <c r="BB354" s="1"/>
    </row>
    <row r="355" spans="1:54" ht="12.75" customHeight="1">
      <c r="A355" s="6"/>
      <c r="B355" s="5"/>
      <c r="C355" s="4"/>
      <c r="D355" s="1"/>
      <c r="E355" s="1"/>
      <c r="F355" s="3"/>
      <c r="G355" s="3"/>
      <c r="H355" s="2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  <c r="AT355" s="1"/>
      <c r="AU355" s="1"/>
      <c r="AV355" s="1"/>
      <c r="AW355" s="1"/>
      <c r="AX355" s="1"/>
      <c r="AY355" s="1"/>
      <c r="AZ355" s="1"/>
      <c r="BA355" s="1"/>
      <c r="BB355" s="1"/>
    </row>
    <row r="356" spans="1:54" ht="12.75" customHeight="1">
      <c r="A356" s="6"/>
      <c r="B356" s="5"/>
      <c r="C356" s="4"/>
      <c r="D356" s="1"/>
      <c r="E356" s="1"/>
      <c r="F356" s="3"/>
      <c r="G356" s="3"/>
      <c r="H356" s="2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</row>
    <row r="357" spans="1:54" ht="12.75" customHeight="1">
      <c r="A357" s="6"/>
      <c r="B357" s="5"/>
      <c r="C357" s="4"/>
      <c r="D357" s="1"/>
      <c r="E357" s="1"/>
      <c r="F357" s="3"/>
      <c r="G357" s="3"/>
      <c r="H357" s="2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  <c r="AT357" s="1"/>
      <c r="AU357" s="1"/>
      <c r="AV357" s="1"/>
      <c r="AW357" s="1"/>
      <c r="AX357" s="1"/>
      <c r="AY357" s="1"/>
      <c r="AZ357" s="1"/>
      <c r="BA357" s="1"/>
      <c r="BB357" s="1"/>
    </row>
    <row r="358" spans="1:54" ht="12.75" customHeight="1">
      <c r="A358" s="6"/>
      <c r="B358" s="5"/>
      <c r="C358" s="4"/>
      <c r="D358" s="1"/>
      <c r="E358" s="1"/>
      <c r="F358" s="3"/>
      <c r="G358" s="3"/>
      <c r="H358" s="2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  <c r="AT358" s="1"/>
      <c r="AU358" s="1"/>
      <c r="AV358" s="1"/>
      <c r="AW358" s="1"/>
      <c r="AX358" s="1"/>
      <c r="AY358" s="1"/>
      <c r="AZ358" s="1"/>
      <c r="BA358" s="1"/>
      <c r="BB358" s="1"/>
    </row>
    <row r="359" spans="1:54" ht="12.75" customHeight="1">
      <c r="A359" s="6"/>
      <c r="B359" s="5"/>
      <c r="C359" s="4"/>
      <c r="D359" s="1"/>
      <c r="E359" s="1"/>
      <c r="F359" s="3"/>
      <c r="G359" s="3"/>
      <c r="H359" s="2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  <c r="AT359" s="1"/>
      <c r="AU359" s="1"/>
      <c r="AV359" s="1"/>
      <c r="AW359" s="1"/>
      <c r="AX359" s="1"/>
      <c r="AY359" s="1"/>
      <c r="AZ359" s="1"/>
      <c r="BA359" s="1"/>
      <c r="BB359" s="1"/>
    </row>
    <row r="360" spans="1:54" ht="12.75" customHeight="1">
      <c r="A360" s="6"/>
      <c r="B360" s="5"/>
      <c r="C360" s="4"/>
      <c r="D360" s="1"/>
      <c r="E360" s="1"/>
      <c r="F360" s="3"/>
      <c r="G360" s="3"/>
      <c r="H360" s="2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  <c r="AT360" s="1"/>
      <c r="AU360" s="1"/>
      <c r="AV360" s="1"/>
      <c r="AW360" s="1"/>
      <c r="AX360" s="1"/>
      <c r="AY360" s="1"/>
      <c r="AZ360" s="1"/>
      <c r="BA360" s="1"/>
      <c r="BB360" s="1"/>
    </row>
    <row r="361" spans="1:54" ht="12.75" customHeight="1">
      <c r="A361" s="6"/>
      <c r="B361" s="5"/>
      <c r="C361" s="4"/>
      <c r="D361" s="1"/>
      <c r="E361" s="1"/>
      <c r="F361" s="3"/>
      <c r="G361" s="3"/>
      <c r="H361" s="2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  <c r="AT361" s="1"/>
      <c r="AU361" s="1"/>
      <c r="AV361" s="1"/>
      <c r="AW361" s="1"/>
      <c r="AX361" s="1"/>
      <c r="AY361" s="1"/>
      <c r="AZ361" s="1"/>
      <c r="BA361" s="1"/>
      <c r="BB361" s="1"/>
    </row>
    <row r="362" spans="1:54" ht="12.75" customHeight="1">
      <c r="A362" s="6"/>
      <c r="B362" s="5"/>
      <c r="C362" s="4"/>
      <c r="D362" s="1"/>
      <c r="E362" s="1"/>
      <c r="F362" s="3"/>
      <c r="G362" s="3"/>
      <c r="H362" s="2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  <c r="AT362" s="1"/>
      <c r="AU362" s="1"/>
      <c r="AV362" s="1"/>
      <c r="AW362" s="1"/>
      <c r="AX362" s="1"/>
      <c r="AY362" s="1"/>
      <c r="AZ362" s="1"/>
      <c r="BA362" s="1"/>
      <c r="BB362" s="1"/>
    </row>
    <row r="363" spans="1:54" ht="12.75" customHeight="1">
      <c r="A363" s="6"/>
      <c r="B363" s="5"/>
      <c r="C363" s="4"/>
      <c r="D363" s="1"/>
      <c r="E363" s="1"/>
      <c r="F363" s="3"/>
      <c r="G363" s="3"/>
      <c r="H363" s="2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  <c r="AT363" s="1"/>
      <c r="AU363" s="1"/>
      <c r="AV363" s="1"/>
      <c r="AW363" s="1"/>
      <c r="AX363" s="1"/>
      <c r="AY363" s="1"/>
      <c r="AZ363" s="1"/>
      <c r="BA363" s="1"/>
      <c r="BB363" s="1"/>
    </row>
    <row r="364" spans="1:54" ht="12.75" customHeight="1">
      <c r="A364" s="6"/>
      <c r="B364" s="5"/>
      <c r="C364" s="4"/>
      <c r="D364" s="1"/>
      <c r="E364" s="1"/>
      <c r="F364" s="3"/>
      <c r="G364" s="3"/>
      <c r="H364" s="2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  <c r="AT364" s="1"/>
      <c r="AU364" s="1"/>
      <c r="AV364" s="1"/>
      <c r="AW364" s="1"/>
      <c r="AX364" s="1"/>
      <c r="AY364" s="1"/>
      <c r="AZ364" s="1"/>
      <c r="BA364" s="1"/>
      <c r="BB364" s="1"/>
    </row>
    <row r="365" spans="1:54" ht="12.75" customHeight="1">
      <c r="A365" s="6"/>
      <c r="B365" s="5"/>
      <c r="C365" s="4"/>
      <c r="D365" s="1"/>
      <c r="E365" s="1"/>
      <c r="F365" s="3"/>
      <c r="G365" s="3"/>
      <c r="H365" s="2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  <c r="AT365" s="1"/>
      <c r="AU365" s="1"/>
      <c r="AV365" s="1"/>
      <c r="AW365" s="1"/>
      <c r="AX365" s="1"/>
      <c r="AY365" s="1"/>
      <c r="AZ365" s="1"/>
      <c r="BA365" s="1"/>
      <c r="BB365" s="1"/>
    </row>
    <row r="366" spans="1:54" ht="12.75" customHeight="1">
      <c r="A366" s="6"/>
      <c r="B366" s="5"/>
      <c r="C366" s="4"/>
      <c r="D366" s="1"/>
      <c r="E366" s="1"/>
      <c r="F366" s="3"/>
      <c r="G366" s="3"/>
      <c r="H366" s="2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  <c r="AT366" s="1"/>
      <c r="AU366" s="1"/>
      <c r="AV366" s="1"/>
      <c r="AW366" s="1"/>
      <c r="AX366" s="1"/>
      <c r="AY366" s="1"/>
      <c r="AZ366" s="1"/>
      <c r="BA366" s="1"/>
      <c r="BB366" s="1"/>
    </row>
    <row r="367" spans="1:54" ht="12.75" customHeight="1">
      <c r="A367" s="6"/>
      <c r="B367" s="5"/>
      <c r="C367" s="4"/>
      <c r="D367" s="1"/>
      <c r="E367" s="1"/>
      <c r="F367" s="3"/>
      <c r="G367" s="3"/>
      <c r="H367" s="2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  <c r="AT367" s="1"/>
      <c r="AU367" s="1"/>
      <c r="AV367" s="1"/>
      <c r="AW367" s="1"/>
      <c r="AX367" s="1"/>
      <c r="AY367" s="1"/>
      <c r="AZ367" s="1"/>
      <c r="BA367" s="1"/>
      <c r="BB367" s="1"/>
    </row>
    <row r="368" spans="1:54" ht="12.75" customHeight="1">
      <c r="A368" s="6"/>
      <c r="B368" s="5"/>
      <c r="C368" s="4"/>
      <c r="D368" s="1"/>
      <c r="E368" s="1"/>
      <c r="F368" s="3"/>
      <c r="G368" s="3"/>
      <c r="H368" s="2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  <c r="AT368" s="1"/>
      <c r="AU368" s="1"/>
      <c r="AV368" s="1"/>
      <c r="AW368" s="1"/>
      <c r="AX368" s="1"/>
      <c r="AY368" s="1"/>
      <c r="AZ368" s="1"/>
      <c r="BA368" s="1"/>
      <c r="BB368" s="1"/>
    </row>
    <row r="369" spans="1:54" ht="12.75" customHeight="1">
      <c r="A369" s="6"/>
      <c r="B369" s="5"/>
      <c r="C369" s="4"/>
      <c r="D369" s="1"/>
      <c r="E369" s="1"/>
      <c r="F369" s="3"/>
      <c r="G369" s="3"/>
      <c r="H369" s="2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  <c r="AT369" s="1"/>
      <c r="AU369" s="1"/>
      <c r="AV369" s="1"/>
      <c r="AW369" s="1"/>
      <c r="AX369" s="1"/>
      <c r="AY369" s="1"/>
      <c r="AZ369" s="1"/>
      <c r="BA369" s="1"/>
      <c r="BB369" s="1"/>
    </row>
    <row r="370" spans="1:54" ht="12.75" customHeight="1">
      <c r="A370" s="6"/>
      <c r="B370" s="5"/>
      <c r="C370" s="4"/>
      <c r="D370" s="1"/>
      <c r="E370" s="1"/>
      <c r="F370" s="3"/>
      <c r="G370" s="3"/>
      <c r="H370" s="2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  <c r="AT370" s="1"/>
      <c r="AU370" s="1"/>
      <c r="AV370" s="1"/>
      <c r="AW370" s="1"/>
      <c r="AX370" s="1"/>
      <c r="AY370" s="1"/>
      <c r="AZ370" s="1"/>
      <c r="BA370" s="1"/>
      <c r="BB370" s="1"/>
    </row>
    <row r="371" spans="1:54" ht="12.75" customHeight="1">
      <c r="A371" s="6"/>
      <c r="B371" s="5"/>
      <c r="C371" s="4"/>
      <c r="D371" s="1"/>
      <c r="E371" s="1"/>
      <c r="F371" s="3"/>
      <c r="G371" s="3"/>
      <c r="H371" s="2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  <c r="AT371" s="1"/>
      <c r="AU371" s="1"/>
      <c r="AV371" s="1"/>
      <c r="AW371" s="1"/>
      <c r="AX371" s="1"/>
      <c r="AY371" s="1"/>
      <c r="AZ371" s="1"/>
      <c r="BA371" s="1"/>
      <c r="BB371" s="1"/>
    </row>
    <row r="372" spans="1:54" ht="12.75" customHeight="1">
      <c r="A372" s="6"/>
      <c r="B372" s="5"/>
      <c r="C372" s="4"/>
      <c r="D372" s="1"/>
      <c r="E372" s="1"/>
      <c r="F372" s="3"/>
      <c r="G372" s="3"/>
      <c r="H372" s="2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  <c r="AT372" s="1"/>
      <c r="AU372" s="1"/>
      <c r="AV372" s="1"/>
      <c r="AW372" s="1"/>
      <c r="AX372" s="1"/>
      <c r="AY372" s="1"/>
      <c r="AZ372" s="1"/>
      <c r="BA372" s="1"/>
      <c r="BB372" s="1"/>
    </row>
    <row r="373" spans="1:54" ht="12.75" customHeight="1">
      <c r="A373" s="6"/>
      <c r="B373" s="5"/>
      <c r="C373" s="4"/>
      <c r="D373" s="1"/>
      <c r="E373" s="1"/>
      <c r="F373" s="3"/>
      <c r="G373" s="3"/>
      <c r="H373" s="2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  <c r="AT373" s="1"/>
      <c r="AU373" s="1"/>
      <c r="AV373" s="1"/>
      <c r="AW373" s="1"/>
      <c r="AX373" s="1"/>
      <c r="AY373" s="1"/>
      <c r="AZ373" s="1"/>
      <c r="BA373" s="1"/>
      <c r="BB373" s="1"/>
    </row>
    <row r="374" spans="1:54" ht="12.75" customHeight="1">
      <c r="A374" s="6"/>
      <c r="B374" s="5"/>
      <c r="C374" s="4"/>
      <c r="D374" s="1"/>
      <c r="E374" s="1"/>
      <c r="F374" s="3"/>
      <c r="G374" s="3"/>
      <c r="H374" s="2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  <c r="AT374" s="1"/>
      <c r="AU374" s="1"/>
      <c r="AV374" s="1"/>
      <c r="AW374" s="1"/>
      <c r="AX374" s="1"/>
      <c r="AY374" s="1"/>
      <c r="AZ374" s="1"/>
      <c r="BA374" s="1"/>
      <c r="BB374" s="1"/>
    </row>
    <row r="375" spans="1:54" ht="12.75" customHeight="1">
      <c r="A375" s="6"/>
      <c r="B375" s="5"/>
      <c r="C375" s="4"/>
      <c r="D375" s="1"/>
      <c r="E375" s="1"/>
      <c r="F375" s="3"/>
      <c r="G375" s="3"/>
      <c r="H375" s="2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  <c r="AT375" s="1"/>
      <c r="AU375" s="1"/>
      <c r="AV375" s="1"/>
      <c r="AW375" s="1"/>
      <c r="AX375" s="1"/>
      <c r="AY375" s="1"/>
      <c r="AZ375" s="1"/>
      <c r="BA375" s="1"/>
      <c r="BB375" s="1"/>
    </row>
    <row r="376" spans="1:54" ht="12.75" customHeight="1">
      <c r="A376" s="6"/>
      <c r="B376" s="5"/>
      <c r="C376" s="4"/>
      <c r="D376" s="1"/>
      <c r="E376" s="1"/>
      <c r="F376" s="3"/>
      <c r="G376" s="3"/>
      <c r="H376" s="2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  <c r="AT376" s="1"/>
      <c r="AU376" s="1"/>
      <c r="AV376" s="1"/>
      <c r="AW376" s="1"/>
      <c r="AX376" s="1"/>
      <c r="AY376" s="1"/>
      <c r="AZ376" s="1"/>
      <c r="BA376" s="1"/>
      <c r="BB376" s="1"/>
    </row>
    <row r="377" spans="1:54" ht="12.75" customHeight="1">
      <c r="A377" s="6"/>
      <c r="B377" s="5"/>
      <c r="C377" s="4"/>
      <c r="D377" s="1"/>
      <c r="E377" s="1"/>
      <c r="F377" s="3"/>
      <c r="G377" s="3"/>
      <c r="H377" s="2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  <c r="AT377" s="1"/>
      <c r="AU377" s="1"/>
      <c r="AV377" s="1"/>
      <c r="AW377" s="1"/>
      <c r="AX377" s="1"/>
      <c r="AY377" s="1"/>
      <c r="AZ377" s="1"/>
      <c r="BA377" s="1"/>
      <c r="BB377" s="1"/>
    </row>
    <row r="378" spans="1:54" ht="12.75" customHeight="1">
      <c r="A378" s="6"/>
      <c r="B378" s="5"/>
      <c r="C378" s="4"/>
      <c r="D378" s="1"/>
      <c r="E378" s="1"/>
      <c r="F378" s="3"/>
      <c r="G378" s="3"/>
      <c r="H378" s="2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  <c r="AT378" s="1"/>
      <c r="AU378" s="1"/>
      <c r="AV378" s="1"/>
      <c r="AW378" s="1"/>
      <c r="AX378" s="1"/>
      <c r="AY378" s="1"/>
      <c r="AZ378" s="1"/>
      <c r="BA378" s="1"/>
      <c r="BB378" s="1"/>
    </row>
    <row r="379" spans="1:54" ht="12.75" customHeight="1">
      <c r="A379" s="6"/>
      <c r="B379" s="5"/>
      <c r="C379" s="4"/>
      <c r="D379" s="1"/>
      <c r="E379" s="1"/>
      <c r="F379" s="3"/>
      <c r="G379" s="3"/>
      <c r="H379" s="2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  <c r="AT379" s="1"/>
      <c r="AU379" s="1"/>
      <c r="AV379" s="1"/>
      <c r="AW379" s="1"/>
      <c r="AX379" s="1"/>
      <c r="AY379" s="1"/>
      <c r="AZ379" s="1"/>
      <c r="BA379" s="1"/>
      <c r="BB379" s="1"/>
    </row>
    <row r="380" spans="1:54" ht="12.75" customHeight="1">
      <c r="A380" s="6"/>
      <c r="B380" s="5"/>
      <c r="C380" s="4"/>
      <c r="D380" s="1"/>
      <c r="E380" s="1"/>
      <c r="F380" s="3"/>
      <c r="G380" s="3"/>
      <c r="H380" s="2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  <c r="AT380" s="1"/>
      <c r="AU380" s="1"/>
      <c r="AV380" s="1"/>
      <c r="AW380" s="1"/>
      <c r="AX380" s="1"/>
      <c r="AY380" s="1"/>
      <c r="AZ380" s="1"/>
      <c r="BA380" s="1"/>
      <c r="BB380" s="1"/>
    </row>
    <row r="381" spans="1:54" ht="12.75" customHeight="1">
      <c r="A381" s="6"/>
      <c r="B381" s="5"/>
      <c r="C381" s="4"/>
      <c r="D381" s="1"/>
      <c r="E381" s="1"/>
      <c r="F381" s="3"/>
      <c r="G381" s="3"/>
      <c r="H381" s="2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  <c r="AT381" s="1"/>
      <c r="AU381" s="1"/>
      <c r="AV381" s="1"/>
      <c r="AW381" s="1"/>
      <c r="AX381" s="1"/>
      <c r="AY381" s="1"/>
      <c r="AZ381" s="1"/>
      <c r="BA381" s="1"/>
      <c r="BB381" s="1"/>
    </row>
    <row r="382" spans="1:54" ht="12.75" customHeight="1">
      <c r="A382" s="6"/>
      <c r="B382" s="5"/>
      <c r="C382" s="4"/>
      <c r="D382" s="1"/>
      <c r="E382" s="1"/>
      <c r="F382" s="3"/>
      <c r="G382" s="3"/>
      <c r="H382" s="2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  <c r="AT382" s="1"/>
      <c r="AU382" s="1"/>
      <c r="AV382" s="1"/>
      <c r="AW382" s="1"/>
      <c r="AX382" s="1"/>
      <c r="AY382" s="1"/>
      <c r="AZ382" s="1"/>
      <c r="BA382" s="1"/>
      <c r="BB382" s="1"/>
    </row>
    <row r="383" spans="1:54" ht="12.75" customHeight="1">
      <c r="A383" s="6"/>
      <c r="B383" s="5"/>
      <c r="C383" s="4"/>
      <c r="D383" s="1"/>
      <c r="E383" s="1"/>
      <c r="F383" s="3"/>
      <c r="G383" s="3"/>
      <c r="H383" s="2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  <c r="AT383" s="1"/>
      <c r="AU383" s="1"/>
      <c r="AV383" s="1"/>
      <c r="AW383" s="1"/>
      <c r="AX383" s="1"/>
      <c r="AY383" s="1"/>
      <c r="AZ383" s="1"/>
      <c r="BA383" s="1"/>
      <c r="BB383" s="1"/>
    </row>
    <row r="384" spans="1:54" ht="12.75" customHeight="1">
      <c r="A384" s="6"/>
      <c r="B384" s="5"/>
      <c r="C384" s="4"/>
      <c r="D384" s="1"/>
      <c r="E384" s="1"/>
      <c r="F384" s="3"/>
      <c r="G384" s="3"/>
      <c r="H384" s="2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  <c r="AT384" s="1"/>
      <c r="AU384" s="1"/>
      <c r="AV384" s="1"/>
      <c r="AW384" s="1"/>
      <c r="AX384" s="1"/>
      <c r="AY384" s="1"/>
      <c r="AZ384" s="1"/>
      <c r="BA384" s="1"/>
      <c r="BB384" s="1"/>
    </row>
    <row r="385" spans="1:54" ht="12.75" customHeight="1">
      <c r="A385" s="6"/>
      <c r="B385" s="5"/>
      <c r="C385" s="4"/>
      <c r="D385" s="1"/>
      <c r="E385" s="1"/>
      <c r="F385" s="3"/>
      <c r="G385" s="3"/>
      <c r="H385" s="2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  <c r="AT385" s="1"/>
      <c r="AU385" s="1"/>
      <c r="AV385" s="1"/>
      <c r="AW385" s="1"/>
      <c r="AX385" s="1"/>
      <c r="AY385" s="1"/>
      <c r="AZ385" s="1"/>
      <c r="BA385" s="1"/>
      <c r="BB385" s="1"/>
    </row>
    <row r="386" spans="1:54" ht="12.75" customHeight="1">
      <c r="A386" s="6"/>
      <c r="B386" s="5"/>
      <c r="C386" s="4"/>
      <c r="D386" s="1"/>
      <c r="E386" s="1"/>
      <c r="F386" s="3"/>
      <c r="G386" s="3"/>
      <c r="H386" s="2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  <c r="AT386" s="1"/>
      <c r="AU386" s="1"/>
      <c r="AV386" s="1"/>
      <c r="AW386" s="1"/>
      <c r="AX386" s="1"/>
      <c r="AY386" s="1"/>
      <c r="AZ386" s="1"/>
      <c r="BA386" s="1"/>
      <c r="BB386" s="1"/>
    </row>
    <row r="387" spans="1:54" ht="12.75" customHeight="1">
      <c r="A387" s="6"/>
      <c r="B387" s="5"/>
      <c r="C387" s="4"/>
      <c r="D387" s="1"/>
      <c r="E387" s="1"/>
      <c r="F387" s="3"/>
      <c r="G387" s="3"/>
      <c r="H387" s="2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  <c r="AT387" s="1"/>
      <c r="AU387" s="1"/>
      <c r="AV387" s="1"/>
      <c r="AW387" s="1"/>
      <c r="AX387" s="1"/>
      <c r="AY387" s="1"/>
      <c r="AZ387" s="1"/>
      <c r="BA387" s="1"/>
      <c r="BB387" s="1"/>
    </row>
    <row r="388" spans="1:54" ht="12.75" customHeight="1">
      <c r="A388" s="6"/>
      <c r="B388" s="5"/>
      <c r="C388" s="4"/>
      <c r="D388" s="1"/>
      <c r="E388" s="1"/>
      <c r="F388" s="3"/>
      <c r="G388" s="3"/>
      <c r="H388" s="2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  <c r="AT388" s="1"/>
      <c r="AU388" s="1"/>
      <c r="AV388" s="1"/>
      <c r="AW388" s="1"/>
      <c r="AX388" s="1"/>
      <c r="AY388" s="1"/>
      <c r="AZ388" s="1"/>
      <c r="BA388" s="1"/>
      <c r="BB388" s="1"/>
    </row>
    <row r="389" spans="1:54" ht="12.75" customHeight="1">
      <c r="A389" s="6"/>
      <c r="B389" s="5"/>
      <c r="C389" s="4"/>
      <c r="D389" s="1"/>
      <c r="E389" s="1"/>
      <c r="F389" s="3"/>
      <c r="G389" s="3"/>
      <c r="H389" s="2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  <c r="AT389" s="1"/>
      <c r="AU389" s="1"/>
      <c r="AV389" s="1"/>
      <c r="AW389" s="1"/>
      <c r="AX389" s="1"/>
      <c r="AY389" s="1"/>
      <c r="AZ389" s="1"/>
      <c r="BA389" s="1"/>
      <c r="BB389" s="1"/>
    </row>
    <row r="390" spans="1:54" ht="12.75" customHeight="1">
      <c r="A390" s="6"/>
      <c r="B390" s="5"/>
      <c r="C390" s="4"/>
      <c r="D390" s="1"/>
      <c r="E390" s="1"/>
      <c r="F390" s="3"/>
      <c r="G390" s="3"/>
      <c r="H390" s="2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  <c r="AT390" s="1"/>
      <c r="AU390" s="1"/>
      <c r="AV390" s="1"/>
      <c r="AW390" s="1"/>
      <c r="AX390" s="1"/>
      <c r="AY390" s="1"/>
      <c r="AZ390" s="1"/>
      <c r="BA390" s="1"/>
      <c r="BB390" s="1"/>
    </row>
    <row r="391" spans="1:54" ht="12.75" customHeight="1">
      <c r="A391" s="6"/>
      <c r="B391" s="5"/>
      <c r="C391" s="4"/>
      <c r="D391" s="1"/>
      <c r="E391" s="1"/>
      <c r="F391" s="3"/>
      <c r="G391" s="3"/>
      <c r="H391" s="2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  <c r="AT391" s="1"/>
      <c r="AU391" s="1"/>
      <c r="AV391" s="1"/>
      <c r="AW391" s="1"/>
      <c r="AX391" s="1"/>
      <c r="AY391" s="1"/>
      <c r="AZ391" s="1"/>
      <c r="BA391" s="1"/>
      <c r="BB391" s="1"/>
    </row>
    <row r="392" spans="1:54" ht="12.75" customHeight="1">
      <c r="A392" s="6"/>
      <c r="B392" s="5"/>
      <c r="C392" s="4"/>
      <c r="D392" s="1"/>
      <c r="E392" s="1"/>
      <c r="F392" s="3"/>
      <c r="G392" s="3"/>
      <c r="H392" s="2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  <c r="AT392" s="1"/>
      <c r="AU392" s="1"/>
      <c r="AV392" s="1"/>
      <c r="AW392" s="1"/>
      <c r="AX392" s="1"/>
      <c r="AY392" s="1"/>
      <c r="AZ392" s="1"/>
      <c r="BA392" s="1"/>
      <c r="BB392" s="1"/>
    </row>
    <row r="393" spans="1:54" ht="12.75" customHeight="1">
      <c r="A393" s="6"/>
      <c r="B393" s="5"/>
      <c r="C393" s="4"/>
      <c r="D393" s="1"/>
      <c r="E393" s="1"/>
      <c r="F393" s="3"/>
      <c r="G393" s="3"/>
      <c r="H393" s="2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  <c r="AT393" s="1"/>
      <c r="AU393" s="1"/>
      <c r="AV393" s="1"/>
      <c r="AW393" s="1"/>
      <c r="AX393" s="1"/>
      <c r="AY393" s="1"/>
      <c r="AZ393" s="1"/>
      <c r="BA393" s="1"/>
      <c r="BB393" s="1"/>
    </row>
    <row r="394" spans="1:54" ht="12.75" customHeight="1">
      <c r="A394" s="6"/>
      <c r="B394" s="5"/>
      <c r="C394" s="4"/>
      <c r="D394" s="1"/>
      <c r="E394" s="1"/>
      <c r="F394" s="3"/>
      <c r="G394" s="3"/>
      <c r="H394" s="2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  <c r="AT394" s="1"/>
      <c r="AU394" s="1"/>
      <c r="AV394" s="1"/>
      <c r="AW394" s="1"/>
      <c r="AX394" s="1"/>
      <c r="AY394" s="1"/>
      <c r="AZ394" s="1"/>
      <c r="BA394" s="1"/>
      <c r="BB394" s="1"/>
    </row>
    <row r="395" spans="1:54" ht="12.75" customHeight="1">
      <c r="A395" s="6"/>
      <c r="B395" s="5"/>
      <c r="C395" s="4"/>
      <c r="D395" s="1"/>
      <c r="E395" s="1"/>
      <c r="F395" s="3"/>
      <c r="G395" s="3"/>
      <c r="H395" s="2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  <c r="AT395" s="1"/>
      <c r="AU395" s="1"/>
      <c r="AV395" s="1"/>
      <c r="AW395" s="1"/>
      <c r="AX395" s="1"/>
      <c r="AY395" s="1"/>
      <c r="AZ395" s="1"/>
      <c r="BA395" s="1"/>
      <c r="BB395" s="1"/>
    </row>
    <row r="396" spans="1:54" ht="12.75" customHeight="1">
      <c r="A396" s="6"/>
      <c r="B396" s="5"/>
      <c r="C396" s="4"/>
      <c r="D396" s="1"/>
      <c r="E396" s="1"/>
      <c r="F396" s="3"/>
      <c r="G396" s="3"/>
      <c r="H396" s="2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  <c r="AT396" s="1"/>
      <c r="AU396" s="1"/>
      <c r="AV396" s="1"/>
      <c r="AW396" s="1"/>
      <c r="AX396" s="1"/>
      <c r="AY396" s="1"/>
      <c r="AZ396" s="1"/>
      <c r="BA396" s="1"/>
      <c r="BB396" s="1"/>
    </row>
    <row r="397" spans="1:54" ht="12.75" customHeight="1">
      <c r="A397" s="6"/>
      <c r="B397" s="5"/>
      <c r="C397" s="4"/>
      <c r="D397" s="1"/>
      <c r="E397" s="1"/>
      <c r="F397" s="3"/>
      <c r="G397" s="3"/>
      <c r="H397" s="2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  <c r="AT397" s="1"/>
      <c r="AU397" s="1"/>
      <c r="AV397" s="1"/>
      <c r="AW397" s="1"/>
      <c r="AX397" s="1"/>
      <c r="AY397" s="1"/>
      <c r="AZ397" s="1"/>
      <c r="BA397" s="1"/>
      <c r="BB397" s="1"/>
    </row>
    <row r="398" spans="1:54" ht="12.75" customHeight="1">
      <c r="A398" s="6"/>
      <c r="B398" s="5"/>
      <c r="C398" s="4"/>
      <c r="D398" s="1"/>
      <c r="E398" s="1"/>
      <c r="F398" s="3"/>
      <c r="G398" s="3"/>
      <c r="H398" s="2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  <c r="AT398" s="1"/>
      <c r="AU398" s="1"/>
      <c r="AV398" s="1"/>
      <c r="AW398" s="1"/>
      <c r="AX398" s="1"/>
      <c r="AY398" s="1"/>
      <c r="AZ398" s="1"/>
      <c r="BA398" s="1"/>
      <c r="BB398" s="1"/>
    </row>
    <row r="399" spans="1:54" ht="12.75" customHeight="1">
      <c r="A399" s="6"/>
      <c r="B399" s="5"/>
      <c r="C399" s="4"/>
      <c r="D399" s="1"/>
      <c r="E399" s="1"/>
      <c r="F399" s="3"/>
      <c r="G399" s="3"/>
      <c r="H399" s="2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  <c r="AT399" s="1"/>
      <c r="AU399" s="1"/>
      <c r="AV399" s="1"/>
      <c r="AW399" s="1"/>
      <c r="AX399" s="1"/>
      <c r="AY399" s="1"/>
      <c r="AZ399" s="1"/>
      <c r="BA399" s="1"/>
      <c r="BB399" s="1"/>
    </row>
    <row r="400" spans="1:54" ht="12.75" customHeight="1">
      <c r="A400" s="6"/>
      <c r="B400" s="5"/>
      <c r="C400" s="4"/>
      <c r="D400" s="1"/>
      <c r="E400" s="1"/>
      <c r="F400" s="3"/>
      <c r="G400" s="3"/>
      <c r="H400" s="2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  <c r="AT400" s="1"/>
      <c r="AU400" s="1"/>
      <c r="AV400" s="1"/>
      <c r="AW400" s="1"/>
      <c r="AX400" s="1"/>
      <c r="AY400" s="1"/>
      <c r="AZ400" s="1"/>
      <c r="BA400" s="1"/>
      <c r="BB400" s="1"/>
    </row>
    <row r="401" spans="1:54" ht="12.75" customHeight="1">
      <c r="A401" s="6"/>
      <c r="B401" s="5"/>
      <c r="C401" s="4"/>
      <c r="D401" s="1"/>
      <c r="E401" s="1"/>
      <c r="F401" s="3"/>
      <c r="G401" s="3"/>
      <c r="H401" s="2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  <c r="AT401" s="1"/>
      <c r="AU401" s="1"/>
      <c r="AV401" s="1"/>
      <c r="AW401" s="1"/>
      <c r="AX401" s="1"/>
      <c r="AY401" s="1"/>
      <c r="AZ401" s="1"/>
      <c r="BA401" s="1"/>
      <c r="BB401" s="1"/>
    </row>
    <row r="402" spans="1:54" ht="12.75" customHeight="1">
      <c r="A402" s="6"/>
      <c r="B402" s="5"/>
      <c r="C402" s="4"/>
      <c r="D402" s="1"/>
      <c r="E402" s="1"/>
      <c r="F402" s="3"/>
      <c r="G402" s="3"/>
      <c r="H402" s="2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  <c r="AT402" s="1"/>
      <c r="AU402" s="1"/>
      <c r="AV402" s="1"/>
      <c r="AW402" s="1"/>
      <c r="AX402" s="1"/>
      <c r="AY402" s="1"/>
      <c r="AZ402" s="1"/>
      <c r="BA402" s="1"/>
      <c r="BB402" s="1"/>
    </row>
    <row r="403" spans="1:54" ht="12.75" customHeight="1">
      <c r="A403" s="6"/>
      <c r="B403" s="5"/>
      <c r="C403" s="4"/>
      <c r="D403" s="1"/>
      <c r="E403" s="1"/>
      <c r="F403" s="3"/>
      <c r="G403" s="3"/>
      <c r="H403" s="2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  <c r="AT403" s="1"/>
      <c r="AU403" s="1"/>
      <c r="AV403" s="1"/>
      <c r="AW403" s="1"/>
      <c r="AX403" s="1"/>
      <c r="AY403" s="1"/>
      <c r="AZ403" s="1"/>
      <c r="BA403" s="1"/>
      <c r="BB403" s="1"/>
    </row>
    <row r="404" spans="1:54" ht="12.75" customHeight="1">
      <c r="A404" s="6"/>
      <c r="B404" s="5"/>
      <c r="C404" s="4"/>
      <c r="D404" s="1"/>
      <c r="E404" s="1"/>
      <c r="F404" s="3"/>
      <c r="G404" s="3"/>
      <c r="H404" s="2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  <c r="AT404" s="1"/>
      <c r="AU404" s="1"/>
      <c r="AV404" s="1"/>
      <c r="AW404" s="1"/>
      <c r="AX404" s="1"/>
      <c r="AY404" s="1"/>
      <c r="AZ404" s="1"/>
      <c r="BA404" s="1"/>
      <c r="BB404" s="1"/>
    </row>
    <row r="405" spans="1:54" ht="12.75" customHeight="1">
      <c r="A405" s="6"/>
      <c r="B405" s="5"/>
      <c r="C405" s="4"/>
      <c r="D405" s="1"/>
      <c r="E405" s="1"/>
      <c r="F405" s="3"/>
      <c r="G405" s="3"/>
      <c r="H405" s="2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  <c r="AT405" s="1"/>
      <c r="AU405" s="1"/>
      <c r="AV405" s="1"/>
      <c r="AW405" s="1"/>
      <c r="AX405" s="1"/>
      <c r="AY405" s="1"/>
      <c r="AZ405" s="1"/>
      <c r="BA405" s="1"/>
      <c r="BB405" s="1"/>
    </row>
    <row r="406" spans="1:54" ht="12.75" customHeight="1">
      <c r="A406" s="6"/>
      <c r="B406" s="5"/>
      <c r="C406" s="4"/>
      <c r="D406" s="1"/>
      <c r="E406" s="1"/>
      <c r="F406" s="3"/>
      <c r="G406" s="3"/>
      <c r="H406" s="2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  <c r="AT406" s="1"/>
      <c r="AU406" s="1"/>
      <c r="AV406" s="1"/>
      <c r="AW406" s="1"/>
      <c r="AX406" s="1"/>
      <c r="AY406" s="1"/>
      <c r="AZ406" s="1"/>
      <c r="BA406" s="1"/>
      <c r="BB406" s="1"/>
    </row>
    <row r="407" spans="1:54" ht="12.75" customHeight="1">
      <c r="A407" s="6"/>
      <c r="B407" s="5"/>
      <c r="C407" s="4"/>
      <c r="D407" s="1"/>
      <c r="E407" s="1"/>
      <c r="F407" s="3"/>
      <c r="G407" s="3"/>
      <c r="H407" s="2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  <c r="AT407" s="1"/>
      <c r="AU407" s="1"/>
      <c r="AV407" s="1"/>
      <c r="AW407" s="1"/>
      <c r="AX407" s="1"/>
      <c r="AY407" s="1"/>
      <c r="AZ407" s="1"/>
      <c r="BA407" s="1"/>
      <c r="BB407" s="1"/>
    </row>
    <row r="408" spans="1:54" ht="12.75" customHeight="1">
      <c r="A408" s="6"/>
      <c r="B408" s="5"/>
      <c r="C408" s="4"/>
      <c r="D408" s="1"/>
      <c r="E408" s="1"/>
      <c r="F408" s="3"/>
      <c r="G408" s="3"/>
      <c r="H408" s="2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  <c r="AT408" s="1"/>
      <c r="AU408" s="1"/>
      <c r="AV408" s="1"/>
      <c r="AW408" s="1"/>
      <c r="AX408" s="1"/>
      <c r="AY408" s="1"/>
      <c r="AZ408" s="1"/>
      <c r="BA408" s="1"/>
      <c r="BB408" s="1"/>
    </row>
    <row r="409" spans="1:54" ht="12.75" customHeight="1">
      <c r="A409" s="6"/>
      <c r="B409" s="5"/>
      <c r="C409" s="4"/>
      <c r="D409" s="1"/>
      <c r="E409" s="1"/>
      <c r="F409" s="3"/>
      <c r="G409" s="3"/>
      <c r="H409" s="2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  <c r="AT409" s="1"/>
      <c r="AU409" s="1"/>
      <c r="AV409" s="1"/>
      <c r="AW409" s="1"/>
      <c r="AX409" s="1"/>
      <c r="AY409" s="1"/>
      <c r="AZ409" s="1"/>
      <c r="BA409" s="1"/>
      <c r="BB409" s="1"/>
    </row>
    <row r="410" spans="1:54" ht="12.75" customHeight="1">
      <c r="A410" s="6"/>
      <c r="B410" s="5"/>
      <c r="C410" s="4"/>
      <c r="D410" s="1"/>
      <c r="E410" s="1"/>
      <c r="F410" s="3"/>
      <c r="G410" s="3"/>
      <c r="H410" s="2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  <c r="AT410" s="1"/>
      <c r="AU410" s="1"/>
      <c r="AV410" s="1"/>
      <c r="AW410" s="1"/>
      <c r="AX410" s="1"/>
      <c r="AY410" s="1"/>
      <c r="AZ410" s="1"/>
      <c r="BA410" s="1"/>
      <c r="BB410" s="1"/>
    </row>
    <row r="411" spans="1:54" ht="12.75" customHeight="1">
      <c r="A411" s="6"/>
      <c r="B411" s="5"/>
      <c r="C411" s="4"/>
      <c r="D411" s="1"/>
      <c r="E411" s="1"/>
      <c r="F411" s="3"/>
      <c r="G411" s="3"/>
      <c r="H411" s="2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  <c r="AT411" s="1"/>
      <c r="AU411" s="1"/>
      <c r="AV411" s="1"/>
      <c r="AW411" s="1"/>
      <c r="AX411" s="1"/>
      <c r="AY411" s="1"/>
      <c r="AZ411" s="1"/>
      <c r="BA411" s="1"/>
      <c r="BB411" s="1"/>
    </row>
    <row r="412" spans="1:54" ht="12.75" customHeight="1">
      <c r="A412" s="6"/>
      <c r="B412" s="5"/>
      <c r="C412" s="4"/>
      <c r="D412" s="1"/>
      <c r="E412" s="1"/>
      <c r="F412" s="3"/>
      <c r="G412" s="3"/>
      <c r="H412" s="2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  <c r="AT412" s="1"/>
      <c r="AU412" s="1"/>
      <c r="AV412" s="1"/>
      <c r="AW412" s="1"/>
      <c r="AX412" s="1"/>
      <c r="AY412" s="1"/>
      <c r="AZ412" s="1"/>
      <c r="BA412" s="1"/>
      <c r="BB412" s="1"/>
    </row>
    <row r="413" spans="1:54" ht="12.75" customHeight="1">
      <c r="A413" s="6"/>
      <c r="B413" s="5"/>
      <c r="C413" s="4"/>
      <c r="D413" s="1"/>
      <c r="E413" s="1"/>
      <c r="F413" s="3"/>
      <c r="G413" s="3"/>
      <c r="H413" s="2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  <c r="AT413" s="1"/>
      <c r="AU413" s="1"/>
      <c r="AV413" s="1"/>
      <c r="AW413" s="1"/>
      <c r="AX413" s="1"/>
      <c r="AY413" s="1"/>
      <c r="AZ413" s="1"/>
      <c r="BA413" s="1"/>
      <c r="BB413" s="1"/>
    </row>
    <row r="414" spans="1:54" ht="12.75" customHeight="1">
      <c r="A414" s="6"/>
      <c r="B414" s="5"/>
      <c r="C414" s="4"/>
      <c r="D414" s="1"/>
      <c r="E414" s="1"/>
      <c r="F414" s="3"/>
      <c r="G414" s="3"/>
      <c r="H414" s="2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  <c r="AT414" s="1"/>
      <c r="AU414" s="1"/>
      <c r="AV414" s="1"/>
      <c r="AW414" s="1"/>
      <c r="AX414" s="1"/>
      <c r="AY414" s="1"/>
      <c r="AZ414" s="1"/>
      <c r="BA414" s="1"/>
      <c r="BB414" s="1"/>
    </row>
    <row r="415" spans="1:54" ht="12.75" customHeight="1">
      <c r="A415" s="6"/>
      <c r="B415" s="5"/>
      <c r="C415" s="4"/>
      <c r="D415" s="1"/>
      <c r="E415" s="1"/>
      <c r="F415" s="3"/>
      <c r="G415" s="3"/>
      <c r="H415" s="2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  <c r="AT415" s="1"/>
      <c r="AU415" s="1"/>
      <c r="AV415" s="1"/>
      <c r="AW415" s="1"/>
      <c r="AX415" s="1"/>
      <c r="AY415" s="1"/>
      <c r="AZ415" s="1"/>
      <c r="BA415" s="1"/>
      <c r="BB415" s="1"/>
    </row>
    <row r="416" spans="1:54" ht="12.75" customHeight="1">
      <c r="A416" s="6"/>
      <c r="B416" s="5"/>
      <c r="C416" s="4"/>
      <c r="D416" s="1"/>
      <c r="E416" s="1"/>
      <c r="F416" s="3"/>
      <c r="G416" s="3"/>
      <c r="H416" s="2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  <c r="AT416" s="1"/>
      <c r="AU416" s="1"/>
      <c r="AV416" s="1"/>
      <c r="AW416" s="1"/>
      <c r="AX416" s="1"/>
      <c r="AY416" s="1"/>
      <c r="AZ416" s="1"/>
      <c r="BA416" s="1"/>
      <c r="BB416" s="1"/>
    </row>
    <row r="417" spans="1:54" ht="12.75" customHeight="1">
      <c r="A417" s="6"/>
      <c r="B417" s="5"/>
      <c r="C417" s="4"/>
      <c r="D417" s="1"/>
      <c r="E417" s="1"/>
      <c r="F417" s="3"/>
      <c r="G417" s="3"/>
      <c r="H417" s="2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  <c r="AT417" s="1"/>
      <c r="AU417" s="1"/>
      <c r="AV417" s="1"/>
      <c r="AW417" s="1"/>
      <c r="AX417" s="1"/>
      <c r="AY417" s="1"/>
      <c r="AZ417" s="1"/>
      <c r="BA417" s="1"/>
      <c r="BB417" s="1"/>
    </row>
    <row r="418" spans="1:54" ht="12.75" customHeight="1">
      <c r="A418" s="6"/>
      <c r="B418" s="5"/>
      <c r="C418" s="4"/>
      <c r="D418" s="1"/>
      <c r="E418" s="1"/>
      <c r="F418" s="3"/>
      <c r="G418" s="3"/>
      <c r="H418" s="2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  <c r="AT418" s="1"/>
      <c r="AU418" s="1"/>
      <c r="AV418" s="1"/>
      <c r="AW418" s="1"/>
      <c r="AX418" s="1"/>
      <c r="AY418" s="1"/>
      <c r="AZ418" s="1"/>
      <c r="BA418" s="1"/>
      <c r="BB418" s="1"/>
    </row>
    <row r="419" spans="1:54" ht="12.75" customHeight="1">
      <c r="A419" s="6"/>
      <c r="B419" s="5"/>
      <c r="C419" s="4"/>
      <c r="D419" s="1"/>
      <c r="E419" s="1"/>
      <c r="F419" s="3"/>
      <c r="G419" s="3"/>
      <c r="H419" s="2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  <c r="AT419" s="1"/>
      <c r="AU419" s="1"/>
      <c r="AV419" s="1"/>
      <c r="AW419" s="1"/>
      <c r="AX419" s="1"/>
      <c r="AY419" s="1"/>
      <c r="AZ419" s="1"/>
      <c r="BA419" s="1"/>
      <c r="BB419" s="1"/>
    </row>
    <row r="420" spans="1:54" ht="12.75" customHeight="1">
      <c r="A420" s="6"/>
      <c r="B420" s="5"/>
      <c r="C420" s="4"/>
      <c r="D420" s="1"/>
      <c r="E420" s="1"/>
      <c r="F420" s="3"/>
      <c r="G420" s="3"/>
      <c r="H420" s="2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  <c r="AT420" s="1"/>
      <c r="AU420" s="1"/>
      <c r="AV420" s="1"/>
      <c r="AW420" s="1"/>
      <c r="AX420" s="1"/>
      <c r="AY420" s="1"/>
      <c r="AZ420" s="1"/>
      <c r="BA420" s="1"/>
      <c r="BB420" s="1"/>
    </row>
    <row r="421" spans="1:54" ht="12.75" customHeight="1">
      <c r="A421" s="6"/>
      <c r="B421" s="5"/>
      <c r="C421" s="4"/>
      <c r="D421" s="1"/>
      <c r="E421" s="1"/>
      <c r="F421" s="3"/>
      <c r="G421" s="3"/>
      <c r="H421" s="2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  <c r="AT421" s="1"/>
      <c r="AU421" s="1"/>
      <c r="AV421" s="1"/>
      <c r="AW421" s="1"/>
      <c r="AX421" s="1"/>
      <c r="AY421" s="1"/>
      <c r="AZ421" s="1"/>
      <c r="BA421" s="1"/>
      <c r="BB421" s="1"/>
    </row>
    <row r="422" spans="1:54" ht="12.75" customHeight="1">
      <c r="A422" s="6"/>
      <c r="B422" s="5"/>
      <c r="C422" s="4"/>
      <c r="D422" s="1"/>
      <c r="E422" s="1"/>
      <c r="F422" s="3"/>
      <c r="G422" s="3"/>
      <c r="H422" s="2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  <c r="AT422" s="1"/>
      <c r="AU422" s="1"/>
      <c r="AV422" s="1"/>
      <c r="AW422" s="1"/>
      <c r="AX422" s="1"/>
      <c r="AY422" s="1"/>
      <c r="AZ422" s="1"/>
      <c r="BA422" s="1"/>
      <c r="BB422" s="1"/>
    </row>
    <row r="423" spans="1:54" ht="12.75" customHeight="1">
      <c r="A423" s="6"/>
      <c r="B423" s="5"/>
      <c r="C423" s="4"/>
      <c r="D423" s="1"/>
      <c r="E423" s="1"/>
      <c r="F423" s="3"/>
      <c r="G423" s="3"/>
      <c r="H423" s="2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  <c r="AT423" s="1"/>
      <c r="AU423" s="1"/>
      <c r="AV423" s="1"/>
      <c r="AW423" s="1"/>
      <c r="AX423" s="1"/>
      <c r="AY423" s="1"/>
      <c r="AZ423" s="1"/>
      <c r="BA423" s="1"/>
      <c r="BB423" s="1"/>
    </row>
    <row r="424" spans="1:54" ht="12.75" customHeight="1">
      <c r="A424" s="6"/>
      <c r="B424" s="5"/>
      <c r="C424" s="4"/>
      <c r="D424" s="1"/>
      <c r="E424" s="1"/>
      <c r="F424" s="3"/>
      <c r="G424" s="3"/>
      <c r="H424" s="2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  <c r="AT424" s="1"/>
      <c r="AU424" s="1"/>
      <c r="AV424" s="1"/>
      <c r="AW424" s="1"/>
      <c r="AX424" s="1"/>
      <c r="AY424" s="1"/>
      <c r="AZ424" s="1"/>
      <c r="BA424" s="1"/>
      <c r="BB424" s="1"/>
    </row>
    <row r="425" spans="1:54" ht="12.75" customHeight="1">
      <c r="A425" s="6"/>
      <c r="B425" s="5"/>
      <c r="C425" s="4"/>
      <c r="D425" s="1"/>
      <c r="E425" s="1"/>
      <c r="F425" s="3"/>
      <c r="G425" s="3"/>
      <c r="H425" s="2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  <c r="AT425" s="1"/>
      <c r="AU425" s="1"/>
      <c r="AV425" s="1"/>
      <c r="AW425" s="1"/>
      <c r="AX425" s="1"/>
      <c r="AY425" s="1"/>
      <c r="AZ425" s="1"/>
      <c r="BA425" s="1"/>
      <c r="BB425" s="1"/>
    </row>
    <row r="426" spans="1:54" ht="12.75" customHeight="1">
      <c r="A426" s="6"/>
      <c r="B426" s="5"/>
      <c r="C426" s="4"/>
      <c r="D426" s="1"/>
      <c r="E426" s="1"/>
      <c r="F426" s="3"/>
      <c r="G426" s="3"/>
      <c r="H426" s="2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  <c r="AT426" s="1"/>
      <c r="AU426" s="1"/>
      <c r="AV426" s="1"/>
      <c r="AW426" s="1"/>
      <c r="AX426" s="1"/>
      <c r="AY426" s="1"/>
      <c r="AZ426" s="1"/>
      <c r="BA426" s="1"/>
      <c r="BB426" s="1"/>
    </row>
    <row r="427" spans="1:54" ht="12.75" customHeight="1">
      <c r="A427" s="6"/>
      <c r="B427" s="5"/>
      <c r="C427" s="4"/>
      <c r="D427" s="1"/>
      <c r="E427" s="1"/>
      <c r="F427" s="3"/>
      <c r="G427" s="3"/>
      <c r="H427" s="2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  <c r="AT427" s="1"/>
      <c r="AU427" s="1"/>
      <c r="AV427" s="1"/>
      <c r="AW427" s="1"/>
      <c r="AX427" s="1"/>
      <c r="AY427" s="1"/>
      <c r="AZ427" s="1"/>
      <c r="BA427" s="1"/>
      <c r="BB427" s="1"/>
    </row>
    <row r="428" spans="1:54" ht="12.75" customHeight="1">
      <c r="A428" s="6"/>
      <c r="B428" s="5"/>
      <c r="C428" s="4"/>
      <c r="D428" s="1"/>
      <c r="E428" s="1"/>
      <c r="F428" s="3"/>
      <c r="G428" s="3"/>
      <c r="H428" s="2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  <c r="AT428" s="1"/>
      <c r="AU428" s="1"/>
      <c r="AV428" s="1"/>
      <c r="AW428" s="1"/>
      <c r="AX428" s="1"/>
      <c r="AY428" s="1"/>
      <c r="AZ428" s="1"/>
      <c r="BA428" s="1"/>
      <c r="BB428" s="1"/>
    </row>
    <row r="429" spans="1:54" ht="12.75" customHeight="1">
      <c r="A429" s="6"/>
      <c r="B429" s="5"/>
      <c r="C429" s="4"/>
      <c r="D429" s="1"/>
      <c r="E429" s="1"/>
      <c r="F429" s="3"/>
      <c r="G429" s="3"/>
      <c r="H429" s="2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  <c r="AT429" s="1"/>
      <c r="AU429" s="1"/>
      <c r="AV429" s="1"/>
      <c r="AW429" s="1"/>
      <c r="AX429" s="1"/>
      <c r="AY429" s="1"/>
      <c r="AZ429" s="1"/>
      <c r="BA429" s="1"/>
      <c r="BB429" s="1"/>
    </row>
    <row r="430" spans="1:54" ht="12.75" customHeight="1">
      <c r="A430" s="6"/>
      <c r="B430" s="5"/>
      <c r="C430" s="4"/>
      <c r="D430" s="1"/>
      <c r="E430" s="1"/>
      <c r="F430" s="3"/>
      <c r="G430" s="3"/>
      <c r="H430" s="2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  <c r="AT430" s="1"/>
      <c r="AU430" s="1"/>
      <c r="AV430" s="1"/>
      <c r="AW430" s="1"/>
      <c r="AX430" s="1"/>
      <c r="AY430" s="1"/>
      <c r="AZ430" s="1"/>
      <c r="BA430" s="1"/>
      <c r="BB430" s="1"/>
    </row>
    <row r="431" spans="1:54" ht="12.75" customHeight="1">
      <c r="A431" s="6"/>
      <c r="B431" s="5"/>
      <c r="C431" s="4"/>
      <c r="D431" s="1"/>
      <c r="E431" s="1"/>
      <c r="F431" s="3"/>
      <c r="G431" s="3"/>
      <c r="H431" s="2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  <c r="AT431" s="1"/>
      <c r="AU431" s="1"/>
      <c r="AV431" s="1"/>
      <c r="AW431" s="1"/>
      <c r="AX431" s="1"/>
      <c r="AY431" s="1"/>
      <c r="AZ431" s="1"/>
      <c r="BA431" s="1"/>
      <c r="BB431" s="1"/>
    </row>
    <row r="432" spans="1:54" ht="12.75" customHeight="1">
      <c r="A432" s="6"/>
      <c r="B432" s="5"/>
      <c r="C432" s="4"/>
      <c r="D432" s="1"/>
      <c r="E432" s="1"/>
      <c r="F432" s="3"/>
      <c r="G432" s="3"/>
      <c r="H432" s="2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  <c r="AT432" s="1"/>
      <c r="AU432" s="1"/>
      <c r="AV432" s="1"/>
      <c r="AW432" s="1"/>
      <c r="AX432" s="1"/>
      <c r="AY432" s="1"/>
      <c r="AZ432" s="1"/>
      <c r="BA432" s="1"/>
      <c r="BB432" s="1"/>
    </row>
    <row r="433" spans="1:54" ht="12.75" customHeight="1">
      <c r="A433" s="6"/>
      <c r="B433" s="5"/>
      <c r="C433" s="4"/>
      <c r="D433" s="1"/>
      <c r="E433" s="1"/>
      <c r="F433" s="3"/>
      <c r="G433" s="3"/>
      <c r="H433" s="2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  <c r="AT433" s="1"/>
      <c r="AU433" s="1"/>
      <c r="AV433" s="1"/>
      <c r="AW433" s="1"/>
      <c r="AX433" s="1"/>
      <c r="AY433" s="1"/>
      <c r="AZ433" s="1"/>
      <c r="BA433" s="1"/>
      <c r="BB433" s="1"/>
    </row>
    <row r="434" spans="1:54" ht="12.75" customHeight="1">
      <c r="A434" s="6"/>
      <c r="B434" s="5"/>
      <c r="C434" s="4"/>
      <c r="D434" s="1"/>
      <c r="E434" s="1"/>
      <c r="F434" s="3"/>
      <c r="G434" s="3"/>
      <c r="H434" s="2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  <c r="AT434" s="1"/>
      <c r="AU434" s="1"/>
      <c r="AV434" s="1"/>
      <c r="AW434" s="1"/>
      <c r="AX434" s="1"/>
      <c r="AY434" s="1"/>
      <c r="AZ434" s="1"/>
      <c r="BA434" s="1"/>
      <c r="BB434" s="1"/>
    </row>
    <row r="435" spans="1:54" ht="12.75" customHeight="1">
      <c r="A435" s="6"/>
      <c r="B435" s="5"/>
      <c r="C435" s="4"/>
      <c r="D435" s="1"/>
      <c r="E435" s="1"/>
      <c r="F435" s="3"/>
      <c r="G435" s="3"/>
      <c r="H435" s="2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  <c r="AT435" s="1"/>
      <c r="AU435" s="1"/>
      <c r="AV435" s="1"/>
      <c r="AW435" s="1"/>
      <c r="AX435" s="1"/>
      <c r="AY435" s="1"/>
      <c r="AZ435" s="1"/>
      <c r="BA435" s="1"/>
      <c r="BB435" s="1"/>
    </row>
    <row r="436" spans="1:54" ht="12.75" customHeight="1">
      <c r="A436" s="6"/>
      <c r="B436" s="5"/>
      <c r="C436" s="4"/>
      <c r="D436" s="1"/>
      <c r="E436" s="1"/>
      <c r="F436" s="3"/>
      <c r="G436" s="3"/>
      <c r="H436" s="2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  <c r="AT436" s="1"/>
      <c r="AU436" s="1"/>
      <c r="AV436" s="1"/>
      <c r="AW436" s="1"/>
      <c r="AX436" s="1"/>
      <c r="AY436" s="1"/>
      <c r="AZ436" s="1"/>
      <c r="BA436" s="1"/>
      <c r="BB436" s="1"/>
    </row>
    <row r="437" spans="1:54" ht="12.75" customHeight="1">
      <c r="A437" s="6"/>
      <c r="B437" s="5"/>
      <c r="C437" s="4"/>
      <c r="D437" s="1"/>
      <c r="E437" s="1"/>
      <c r="F437" s="3"/>
      <c r="G437" s="3"/>
      <c r="H437" s="2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  <c r="AT437" s="1"/>
      <c r="AU437" s="1"/>
      <c r="AV437" s="1"/>
      <c r="AW437" s="1"/>
      <c r="AX437" s="1"/>
      <c r="AY437" s="1"/>
      <c r="AZ437" s="1"/>
      <c r="BA437" s="1"/>
      <c r="BB437" s="1"/>
    </row>
    <row r="438" spans="1:54" ht="12.75" customHeight="1">
      <c r="A438" s="6"/>
      <c r="B438" s="5"/>
      <c r="C438" s="4"/>
      <c r="D438" s="1"/>
      <c r="E438" s="1"/>
      <c r="F438" s="3"/>
      <c r="G438" s="3"/>
      <c r="H438" s="2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  <c r="AT438" s="1"/>
      <c r="AU438" s="1"/>
      <c r="AV438" s="1"/>
      <c r="AW438" s="1"/>
      <c r="AX438" s="1"/>
      <c r="AY438" s="1"/>
      <c r="AZ438" s="1"/>
      <c r="BA438" s="1"/>
      <c r="BB438" s="1"/>
    </row>
    <row r="439" spans="1:54" ht="12.75" customHeight="1">
      <c r="A439" s="6"/>
      <c r="B439" s="5"/>
      <c r="C439" s="4"/>
      <c r="D439" s="1"/>
      <c r="E439" s="1"/>
      <c r="F439" s="3"/>
      <c r="G439" s="3"/>
      <c r="H439" s="2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  <c r="AT439" s="1"/>
      <c r="AU439" s="1"/>
      <c r="AV439" s="1"/>
      <c r="AW439" s="1"/>
      <c r="AX439" s="1"/>
      <c r="AY439" s="1"/>
      <c r="AZ439" s="1"/>
      <c r="BA439" s="1"/>
      <c r="BB439" s="1"/>
    </row>
    <row r="440" spans="1:54" ht="12.75" customHeight="1">
      <c r="A440" s="6"/>
      <c r="B440" s="5"/>
      <c r="C440" s="4"/>
      <c r="D440" s="1"/>
      <c r="E440" s="1"/>
      <c r="F440" s="3"/>
      <c r="G440" s="3"/>
      <c r="H440" s="2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  <c r="AT440" s="1"/>
      <c r="AU440" s="1"/>
      <c r="AV440" s="1"/>
      <c r="AW440" s="1"/>
      <c r="AX440" s="1"/>
      <c r="AY440" s="1"/>
      <c r="AZ440" s="1"/>
      <c r="BA440" s="1"/>
      <c r="BB440" s="1"/>
    </row>
    <row r="441" spans="1:54" ht="12.75" customHeight="1">
      <c r="A441" s="6"/>
      <c r="B441" s="5"/>
      <c r="C441" s="4"/>
      <c r="D441" s="1"/>
      <c r="E441" s="1"/>
      <c r="F441" s="3"/>
      <c r="G441" s="3"/>
      <c r="H441" s="2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  <c r="AT441" s="1"/>
      <c r="AU441" s="1"/>
      <c r="AV441" s="1"/>
      <c r="AW441" s="1"/>
      <c r="AX441" s="1"/>
      <c r="AY441" s="1"/>
      <c r="AZ441" s="1"/>
      <c r="BA441" s="1"/>
      <c r="BB441" s="1"/>
    </row>
    <row r="442" spans="1:54" ht="12.75" customHeight="1">
      <c r="A442" s="6"/>
      <c r="B442" s="5"/>
      <c r="C442" s="4"/>
      <c r="D442" s="1"/>
      <c r="E442" s="1"/>
      <c r="F442" s="3"/>
      <c r="G442" s="3"/>
      <c r="H442" s="2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  <c r="AT442" s="1"/>
      <c r="AU442" s="1"/>
      <c r="AV442" s="1"/>
      <c r="AW442" s="1"/>
      <c r="AX442" s="1"/>
      <c r="AY442" s="1"/>
      <c r="AZ442" s="1"/>
      <c r="BA442" s="1"/>
      <c r="BB442" s="1"/>
    </row>
    <row r="443" spans="1:54" ht="12.75" customHeight="1">
      <c r="A443" s="6"/>
      <c r="B443" s="5"/>
      <c r="C443" s="4"/>
      <c r="D443" s="1"/>
      <c r="E443" s="1"/>
      <c r="F443" s="3"/>
      <c r="G443" s="3"/>
      <c r="H443" s="2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  <c r="AT443" s="1"/>
      <c r="AU443" s="1"/>
      <c r="AV443" s="1"/>
      <c r="AW443" s="1"/>
      <c r="AX443" s="1"/>
      <c r="AY443" s="1"/>
      <c r="AZ443" s="1"/>
      <c r="BA443" s="1"/>
      <c r="BB443" s="1"/>
    </row>
    <row r="444" spans="1:54" ht="12.75" customHeight="1">
      <c r="A444" s="6"/>
      <c r="B444" s="5"/>
      <c r="C444" s="4"/>
      <c r="D444" s="1"/>
      <c r="E444" s="1"/>
      <c r="F444" s="3"/>
      <c r="G444" s="3"/>
      <c r="H444" s="2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  <c r="AT444" s="1"/>
      <c r="AU444" s="1"/>
      <c r="AV444" s="1"/>
      <c r="AW444" s="1"/>
      <c r="AX444" s="1"/>
      <c r="AY444" s="1"/>
      <c r="AZ444" s="1"/>
      <c r="BA444" s="1"/>
      <c r="BB444" s="1"/>
    </row>
    <row r="445" spans="1:54" ht="12.75" customHeight="1">
      <c r="A445" s="6"/>
      <c r="B445" s="5"/>
      <c r="C445" s="4"/>
      <c r="D445" s="1"/>
      <c r="E445" s="1"/>
      <c r="F445" s="3"/>
      <c r="G445" s="3"/>
      <c r="H445" s="2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  <c r="AT445" s="1"/>
      <c r="AU445" s="1"/>
      <c r="AV445" s="1"/>
      <c r="AW445" s="1"/>
      <c r="AX445" s="1"/>
      <c r="AY445" s="1"/>
      <c r="AZ445" s="1"/>
      <c r="BA445" s="1"/>
      <c r="BB445" s="1"/>
    </row>
    <row r="446" spans="1:54" ht="12.75" customHeight="1">
      <c r="A446" s="6"/>
      <c r="B446" s="5"/>
      <c r="C446" s="4"/>
      <c r="D446" s="1"/>
      <c r="E446" s="1"/>
      <c r="F446" s="3"/>
      <c r="G446" s="3"/>
      <c r="H446" s="2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  <c r="AT446" s="1"/>
      <c r="AU446" s="1"/>
      <c r="AV446" s="1"/>
      <c r="AW446" s="1"/>
      <c r="AX446" s="1"/>
      <c r="AY446" s="1"/>
      <c r="AZ446" s="1"/>
      <c r="BA446" s="1"/>
      <c r="BB446" s="1"/>
    </row>
    <row r="447" spans="1:54" ht="12.75" customHeight="1">
      <c r="A447" s="6"/>
      <c r="B447" s="5"/>
      <c r="C447" s="4"/>
      <c r="D447" s="1"/>
      <c r="E447" s="1"/>
      <c r="F447" s="3"/>
      <c r="G447" s="3"/>
      <c r="H447" s="2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  <c r="AT447" s="1"/>
      <c r="AU447" s="1"/>
      <c r="AV447" s="1"/>
      <c r="AW447" s="1"/>
      <c r="AX447" s="1"/>
      <c r="AY447" s="1"/>
      <c r="AZ447" s="1"/>
      <c r="BA447" s="1"/>
      <c r="BB447" s="1"/>
    </row>
    <row r="448" spans="1:54" ht="12.75" customHeight="1">
      <c r="A448" s="6"/>
      <c r="B448" s="5"/>
      <c r="C448" s="4"/>
      <c r="D448" s="1"/>
      <c r="E448" s="1"/>
      <c r="F448" s="3"/>
      <c r="G448" s="3"/>
      <c r="H448" s="2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  <c r="AT448" s="1"/>
      <c r="AU448" s="1"/>
      <c r="AV448" s="1"/>
      <c r="AW448" s="1"/>
      <c r="AX448" s="1"/>
      <c r="AY448" s="1"/>
      <c r="AZ448" s="1"/>
      <c r="BA448" s="1"/>
      <c r="BB448" s="1"/>
    </row>
    <row r="449" spans="1:54" ht="12.75" customHeight="1">
      <c r="A449" s="6"/>
      <c r="B449" s="5"/>
      <c r="C449" s="4"/>
      <c r="D449" s="1"/>
      <c r="E449" s="1"/>
      <c r="F449" s="3"/>
      <c r="G449" s="3"/>
      <c r="H449" s="2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  <c r="AT449" s="1"/>
      <c r="AU449" s="1"/>
      <c r="AV449" s="1"/>
      <c r="AW449" s="1"/>
      <c r="AX449" s="1"/>
      <c r="AY449" s="1"/>
      <c r="AZ449" s="1"/>
      <c r="BA449" s="1"/>
      <c r="BB449" s="1"/>
    </row>
    <row r="450" spans="1:54" ht="12.75" customHeight="1">
      <c r="A450" s="6"/>
      <c r="B450" s="5"/>
      <c r="C450" s="4"/>
      <c r="D450" s="1"/>
      <c r="E450" s="1"/>
      <c r="F450" s="3"/>
      <c r="G450" s="3"/>
      <c r="H450" s="2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  <c r="AT450" s="1"/>
      <c r="AU450" s="1"/>
      <c r="AV450" s="1"/>
      <c r="AW450" s="1"/>
      <c r="AX450" s="1"/>
      <c r="AY450" s="1"/>
      <c r="AZ450" s="1"/>
      <c r="BA450" s="1"/>
      <c r="BB450" s="1"/>
    </row>
    <row r="451" spans="1:54" ht="12.75" customHeight="1">
      <c r="A451" s="6"/>
      <c r="B451" s="5"/>
      <c r="C451" s="4"/>
      <c r="D451" s="1"/>
      <c r="E451" s="1"/>
      <c r="F451" s="3"/>
      <c r="G451" s="3"/>
      <c r="H451" s="2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  <c r="AT451" s="1"/>
      <c r="AU451" s="1"/>
      <c r="AV451" s="1"/>
      <c r="AW451" s="1"/>
      <c r="AX451" s="1"/>
      <c r="AY451" s="1"/>
      <c r="AZ451" s="1"/>
      <c r="BA451" s="1"/>
      <c r="BB451" s="1"/>
    </row>
    <row r="452" spans="1:54" ht="12.75" customHeight="1">
      <c r="A452" s="6"/>
      <c r="B452" s="5"/>
      <c r="C452" s="4"/>
      <c r="D452" s="1"/>
      <c r="E452" s="1"/>
      <c r="F452" s="3"/>
      <c r="G452" s="3"/>
      <c r="H452" s="2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  <c r="AT452" s="1"/>
      <c r="AU452" s="1"/>
      <c r="AV452" s="1"/>
      <c r="AW452" s="1"/>
      <c r="AX452" s="1"/>
      <c r="AY452" s="1"/>
      <c r="AZ452" s="1"/>
      <c r="BA452" s="1"/>
      <c r="BB452" s="1"/>
    </row>
    <row r="453" spans="1:54" ht="12.75" customHeight="1">
      <c r="A453" s="6"/>
      <c r="B453" s="5"/>
      <c r="C453" s="4"/>
      <c r="D453" s="1"/>
      <c r="E453" s="1"/>
      <c r="F453" s="3"/>
      <c r="G453" s="3"/>
      <c r="H453" s="2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  <c r="AT453" s="1"/>
      <c r="AU453" s="1"/>
      <c r="AV453" s="1"/>
      <c r="AW453" s="1"/>
      <c r="AX453" s="1"/>
      <c r="AY453" s="1"/>
      <c r="AZ453" s="1"/>
      <c r="BA453" s="1"/>
      <c r="BB453" s="1"/>
    </row>
    <row r="454" spans="1:54" ht="12.75" customHeight="1">
      <c r="A454" s="6"/>
      <c r="B454" s="5"/>
      <c r="C454" s="4"/>
      <c r="D454" s="1"/>
      <c r="E454" s="1"/>
      <c r="F454" s="3"/>
      <c r="G454" s="3"/>
      <c r="H454" s="2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  <c r="AT454" s="1"/>
      <c r="AU454" s="1"/>
      <c r="AV454" s="1"/>
      <c r="AW454" s="1"/>
      <c r="AX454" s="1"/>
      <c r="AY454" s="1"/>
      <c r="AZ454" s="1"/>
      <c r="BA454" s="1"/>
      <c r="BB454" s="1"/>
    </row>
    <row r="455" spans="1:54" ht="12.75" customHeight="1">
      <c r="A455" s="6"/>
      <c r="B455" s="5"/>
      <c r="C455" s="4"/>
      <c r="D455" s="1"/>
      <c r="E455" s="1"/>
      <c r="F455" s="3"/>
      <c r="G455" s="3"/>
      <c r="H455" s="2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  <c r="AT455" s="1"/>
      <c r="AU455" s="1"/>
      <c r="AV455" s="1"/>
      <c r="AW455" s="1"/>
      <c r="AX455" s="1"/>
      <c r="AY455" s="1"/>
      <c r="AZ455" s="1"/>
      <c r="BA455" s="1"/>
      <c r="BB455" s="1"/>
    </row>
    <row r="456" spans="1:54" ht="12.75" customHeight="1">
      <c r="A456" s="6"/>
      <c r="B456" s="5"/>
      <c r="C456" s="4"/>
      <c r="D456" s="1"/>
      <c r="E456" s="1"/>
      <c r="F456" s="3"/>
      <c r="G456" s="3"/>
      <c r="H456" s="2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  <c r="AT456" s="1"/>
      <c r="AU456" s="1"/>
      <c r="AV456" s="1"/>
      <c r="AW456" s="1"/>
      <c r="AX456" s="1"/>
      <c r="AY456" s="1"/>
      <c r="AZ456" s="1"/>
      <c r="BA456" s="1"/>
      <c r="BB456" s="1"/>
    </row>
    <row r="457" spans="1:54" ht="12.75" customHeight="1">
      <c r="A457" s="6"/>
      <c r="B457" s="5"/>
      <c r="C457" s="4"/>
      <c r="D457" s="1"/>
      <c r="E457" s="1"/>
      <c r="F457" s="3"/>
      <c r="G457" s="3"/>
      <c r="H457" s="2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  <c r="AT457" s="1"/>
      <c r="AU457" s="1"/>
      <c r="AV457" s="1"/>
      <c r="AW457" s="1"/>
      <c r="AX457" s="1"/>
      <c r="AY457" s="1"/>
      <c r="AZ457" s="1"/>
      <c r="BA457" s="1"/>
      <c r="BB457" s="1"/>
    </row>
    <row r="458" spans="1:54" ht="12.75" customHeight="1">
      <c r="A458" s="6"/>
      <c r="B458" s="5"/>
      <c r="C458" s="4"/>
      <c r="D458" s="1"/>
      <c r="E458" s="1"/>
      <c r="F458" s="3"/>
      <c r="G458" s="3"/>
      <c r="H458" s="2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  <c r="AT458" s="1"/>
      <c r="AU458" s="1"/>
      <c r="AV458" s="1"/>
      <c r="AW458" s="1"/>
      <c r="AX458" s="1"/>
      <c r="AY458" s="1"/>
      <c r="AZ458" s="1"/>
      <c r="BA458" s="1"/>
      <c r="BB458" s="1"/>
    </row>
    <row r="459" spans="1:54" ht="12.75" customHeight="1">
      <c r="A459" s="6"/>
      <c r="B459" s="5"/>
      <c r="C459" s="4"/>
      <c r="D459" s="1"/>
      <c r="E459" s="1"/>
      <c r="F459" s="3"/>
      <c r="G459" s="3"/>
      <c r="H459" s="2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  <c r="AT459" s="1"/>
      <c r="AU459" s="1"/>
      <c r="AV459" s="1"/>
      <c r="AW459" s="1"/>
      <c r="AX459" s="1"/>
      <c r="AY459" s="1"/>
      <c r="AZ459" s="1"/>
      <c r="BA459" s="1"/>
      <c r="BB459" s="1"/>
    </row>
    <row r="460" spans="1:54" ht="12.75" customHeight="1">
      <c r="A460" s="6"/>
      <c r="B460" s="5"/>
      <c r="C460" s="4"/>
      <c r="D460" s="1"/>
      <c r="E460" s="1"/>
      <c r="F460" s="3"/>
      <c r="G460" s="3"/>
      <c r="H460" s="2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  <c r="AT460" s="1"/>
      <c r="AU460" s="1"/>
      <c r="AV460" s="1"/>
      <c r="AW460" s="1"/>
      <c r="AX460" s="1"/>
      <c r="AY460" s="1"/>
      <c r="AZ460" s="1"/>
      <c r="BA460" s="1"/>
      <c r="BB460" s="1"/>
    </row>
    <row r="461" spans="1:54" ht="12.75" customHeight="1">
      <c r="A461" s="6"/>
      <c r="B461" s="5"/>
      <c r="C461" s="4"/>
      <c r="D461" s="1"/>
      <c r="E461" s="1"/>
      <c r="F461" s="3"/>
      <c r="G461" s="3"/>
      <c r="H461" s="2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  <c r="AT461" s="1"/>
      <c r="AU461" s="1"/>
      <c r="AV461" s="1"/>
      <c r="AW461" s="1"/>
      <c r="AX461" s="1"/>
      <c r="AY461" s="1"/>
      <c r="AZ461" s="1"/>
      <c r="BA461" s="1"/>
      <c r="BB461" s="1"/>
    </row>
    <row r="462" spans="1:54" ht="12.75" customHeight="1">
      <c r="A462" s="6"/>
      <c r="B462" s="5"/>
      <c r="C462" s="4"/>
      <c r="D462" s="1"/>
      <c r="E462" s="1"/>
      <c r="F462" s="3"/>
      <c r="G462" s="3"/>
      <c r="H462" s="2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  <c r="AT462" s="1"/>
      <c r="AU462" s="1"/>
      <c r="AV462" s="1"/>
      <c r="AW462" s="1"/>
      <c r="AX462" s="1"/>
      <c r="AY462" s="1"/>
      <c r="AZ462" s="1"/>
      <c r="BA462" s="1"/>
      <c r="BB462" s="1"/>
    </row>
    <row r="463" spans="1:54" ht="12.75" customHeight="1">
      <c r="A463" s="6"/>
      <c r="B463" s="5"/>
      <c r="C463" s="4"/>
      <c r="D463" s="1"/>
      <c r="E463" s="1"/>
      <c r="F463" s="3"/>
      <c r="G463" s="3"/>
      <c r="H463" s="2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  <c r="AT463" s="1"/>
      <c r="AU463" s="1"/>
      <c r="AV463" s="1"/>
      <c r="AW463" s="1"/>
      <c r="AX463" s="1"/>
      <c r="AY463" s="1"/>
      <c r="AZ463" s="1"/>
      <c r="BA463" s="1"/>
      <c r="BB463" s="1"/>
    </row>
    <row r="464" spans="1:54" ht="12.75" customHeight="1">
      <c r="A464" s="6"/>
      <c r="B464" s="5"/>
      <c r="C464" s="4"/>
      <c r="D464" s="1"/>
      <c r="E464" s="1"/>
      <c r="F464" s="3"/>
      <c r="G464" s="3"/>
      <c r="H464" s="2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  <c r="AT464" s="1"/>
      <c r="AU464" s="1"/>
      <c r="AV464" s="1"/>
      <c r="AW464" s="1"/>
      <c r="AX464" s="1"/>
      <c r="AY464" s="1"/>
      <c r="AZ464" s="1"/>
      <c r="BA464" s="1"/>
      <c r="BB464" s="1"/>
    </row>
    <row r="465" spans="1:54" ht="12.75" customHeight="1">
      <c r="A465" s="6"/>
      <c r="B465" s="5"/>
      <c r="C465" s="4"/>
      <c r="D465" s="1"/>
      <c r="E465" s="1"/>
      <c r="F465" s="3"/>
      <c r="G465" s="3"/>
      <c r="H465" s="2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  <c r="AT465" s="1"/>
      <c r="AU465" s="1"/>
      <c r="AV465" s="1"/>
      <c r="AW465" s="1"/>
      <c r="AX465" s="1"/>
      <c r="AY465" s="1"/>
      <c r="AZ465" s="1"/>
      <c r="BA465" s="1"/>
      <c r="BB465" s="1"/>
    </row>
    <row r="466" spans="1:54" ht="12.75" customHeight="1">
      <c r="A466" s="6"/>
      <c r="B466" s="5"/>
      <c r="C466" s="4"/>
      <c r="D466" s="1"/>
      <c r="E466" s="1"/>
      <c r="F466" s="3"/>
      <c r="G466" s="3"/>
      <c r="H466" s="2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  <c r="AT466" s="1"/>
      <c r="AU466" s="1"/>
      <c r="AV466" s="1"/>
      <c r="AW466" s="1"/>
      <c r="AX466" s="1"/>
      <c r="AY466" s="1"/>
      <c r="AZ466" s="1"/>
      <c r="BA466" s="1"/>
      <c r="BB466" s="1"/>
    </row>
    <row r="467" spans="1:54" ht="12.75" customHeight="1">
      <c r="A467" s="6"/>
      <c r="B467" s="5"/>
      <c r="C467" s="4"/>
      <c r="D467" s="1"/>
      <c r="E467" s="1"/>
      <c r="F467" s="3"/>
      <c r="G467" s="3"/>
      <c r="H467" s="2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  <c r="AT467" s="1"/>
      <c r="AU467" s="1"/>
      <c r="AV467" s="1"/>
      <c r="AW467" s="1"/>
      <c r="AX467" s="1"/>
      <c r="AY467" s="1"/>
      <c r="AZ467" s="1"/>
      <c r="BA467" s="1"/>
      <c r="BB467" s="1"/>
    </row>
    <row r="468" spans="1:54" ht="12.75" customHeight="1">
      <c r="A468" s="6"/>
      <c r="B468" s="5"/>
      <c r="C468" s="4"/>
      <c r="D468" s="1"/>
      <c r="E468" s="1"/>
      <c r="F468" s="3"/>
      <c r="G468" s="3"/>
      <c r="H468" s="2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  <c r="AT468" s="1"/>
      <c r="AU468" s="1"/>
      <c r="AV468" s="1"/>
      <c r="AW468" s="1"/>
      <c r="AX468" s="1"/>
      <c r="AY468" s="1"/>
      <c r="AZ468" s="1"/>
      <c r="BA468" s="1"/>
      <c r="BB468" s="1"/>
    </row>
    <row r="469" spans="1:54" ht="12.75" customHeight="1">
      <c r="A469" s="6"/>
      <c r="B469" s="5"/>
      <c r="C469" s="4"/>
      <c r="D469" s="1"/>
      <c r="E469" s="1"/>
      <c r="F469" s="3"/>
      <c r="G469" s="3"/>
      <c r="H469" s="2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  <c r="AT469" s="1"/>
      <c r="AU469" s="1"/>
      <c r="AV469" s="1"/>
      <c r="AW469" s="1"/>
      <c r="AX469" s="1"/>
      <c r="AY469" s="1"/>
      <c r="AZ469" s="1"/>
      <c r="BA469" s="1"/>
      <c r="BB469" s="1"/>
    </row>
    <row r="470" spans="1:54" ht="12.75" customHeight="1">
      <c r="A470" s="6"/>
      <c r="B470" s="5"/>
      <c r="C470" s="4"/>
      <c r="D470" s="1"/>
      <c r="E470" s="1"/>
      <c r="F470" s="3"/>
      <c r="G470" s="3"/>
      <c r="H470" s="2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  <c r="AT470" s="1"/>
      <c r="AU470" s="1"/>
      <c r="AV470" s="1"/>
      <c r="AW470" s="1"/>
      <c r="AX470" s="1"/>
      <c r="AY470" s="1"/>
      <c r="AZ470" s="1"/>
      <c r="BA470" s="1"/>
      <c r="BB470" s="1"/>
    </row>
    <row r="471" spans="1:54" ht="12.75" customHeight="1">
      <c r="A471" s="6"/>
      <c r="B471" s="5"/>
      <c r="C471" s="4"/>
      <c r="D471" s="1"/>
      <c r="E471" s="1"/>
      <c r="F471" s="3"/>
      <c r="G471" s="3"/>
      <c r="H471" s="2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  <c r="AT471" s="1"/>
      <c r="AU471" s="1"/>
      <c r="AV471" s="1"/>
      <c r="AW471" s="1"/>
      <c r="AX471" s="1"/>
      <c r="AY471" s="1"/>
      <c r="AZ471" s="1"/>
      <c r="BA471" s="1"/>
      <c r="BB471" s="1"/>
    </row>
    <row r="472" spans="1:54" ht="12.75" customHeight="1">
      <c r="A472" s="6"/>
      <c r="B472" s="5"/>
      <c r="C472" s="4"/>
      <c r="D472" s="1"/>
      <c r="E472" s="1"/>
      <c r="F472" s="3"/>
      <c r="G472" s="3"/>
      <c r="H472" s="2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  <c r="AT472" s="1"/>
      <c r="AU472" s="1"/>
      <c r="AV472" s="1"/>
      <c r="AW472" s="1"/>
      <c r="AX472" s="1"/>
      <c r="AY472" s="1"/>
      <c r="AZ472" s="1"/>
      <c r="BA472" s="1"/>
      <c r="BB472" s="1"/>
    </row>
    <row r="473" spans="1:54" ht="12.75" customHeight="1">
      <c r="A473" s="6"/>
      <c r="B473" s="5"/>
      <c r="C473" s="4"/>
      <c r="D473" s="1"/>
      <c r="E473" s="1"/>
      <c r="F473" s="3"/>
      <c r="G473" s="3"/>
      <c r="H473" s="2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  <c r="AT473" s="1"/>
      <c r="AU473" s="1"/>
      <c r="AV473" s="1"/>
      <c r="AW473" s="1"/>
      <c r="AX473" s="1"/>
      <c r="AY473" s="1"/>
      <c r="AZ473" s="1"/>
      <c r="BA473" s="1"/>
      <c r="BB473" s="1"/>
    </row>
    <row r="474" spans="1:54" ht="12.75" customHeight="1">
      <c r="A474" s="6"/>
      <c r="B474" s="5"/>
      <c r="C474" s="4"/>
      <c r="D474" s="1"/>
      <c r="E474" s="1"/>
      <c r="F474" s="3"/>
      <c r="G474" s="3"/>
      <c r="H474" s="2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  <c r="AT474" s="1"/>
      <c r="AU474" s="1"/>
      <c r="AV474" s="1"/>
      <c r="AW474" s="1"/>
      <c r="AX474" s="1"/>
      <c r="AY474" s="1"/>
      <c r="AZ474" s="1"/>
      <c r="BA474" s="1"/>
      <c r="BB474" s="1"/>
    </row>
    <row r="475" spans="1:54" ht="12.75" customHeight="1">
      <c r="A475" s="6"/>
      <c r="B475" s="5"/>
      <c r="C475" s="4"/>
      <c r="D475" s="1"/>
      <c r="E475" s="1"/>
      <c r="F475" s="3"/>
      <c r="G475" s="3"/>
      <c r="H475" s="2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  <c r="AT475" s="1"/>
      <c r="AU475" s="1"/>
      <c r="AV475" s="1"/>
      <c r="AW475" s="1"/>
      <c r="AX475" s="1"/>
      <c r="AY475" s="1"/>
      <c r="AZ475" s="1"/>
      <c r="BA475" s="1"/>
      <c r="BB475" s="1"/>
    </row>
    <row r="476" spans="1:54" ht="12.75" customHeight="1">
      <c r="A476" s="6"/>
      <c r="B476" s="5"/>
      <c r="C476" s="4"/>
      <c r="D476" s="1"/>
      <c r="E476" s="1"/>
      <c r="F476" s="3"/>
      <c r="G476" s="3"/>
      <c r="H476" s="2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  <c r="AT476" s="1"/>
      <c r="AU476" s="1"/>
      <c r="AV476" s="1"/>
      <c r="AW476" s="1"/>
      <c r="AX476" s="1"/>
      <c r="AY476" s="1"/>
      <c r="AZ476" s="1"/>
      <c r="BA476" s="1"/>
      <c r="BB476" s="1"/>
    </row>
    <row r="477" spans="1:54" ht="12.75" customHeight="1">
      <c r="A477" s="6"/>
      <c r="B477" s="5"/>
      <c r="C477" s="4"/>
      <c r="D477" s="1"/>
      <c r="E477" s="1"/>
      <c r="F477" s="3"/>
      <c r="G477" s="3"/>
      <c r="H477" s="2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  <c r="AT477" s="1"/>
      <c r="AU477" s="1"/>
      <c r="AV477" s="1"/>
      <c r="AW477" s="1"/>
      <c r="AX477" s="1"/>
      <c r="AY477" s="1"/>
      <c r="AZ477" s="1"/>
      <c r="BA477" s="1"/>
      <c r="BB477" s="1"/>
    </row>
    <row r="478" spans="1:54" ht="12.75" customHeight="1">
      <c r="A478" s="6"/>
      <c r="B478" s="5"/>
      <c r="C478" s="4"/>
      <c r="D478" s="1"/>
      <c r="E478" s="1"/>
      <c r="F478" s="3"/>
      <c r="G478" s="3"/>
      <c r="H478" s="2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  <c r="AT478" s="1"/>
      <c r="AU478" s="1"/>
      <c r="AV478" s="1"/>
      <c r="AW478" s="1"/>
      <c r="AX478" s="1"/>
      <c r="AY478" s="1"/>
      <c r="AZ478" s="1"/>
      <c r="BA478" s="1"/>
      <c r="BB478" s="1"/>
    </row>
    <row r="479" spans="1:54" ht="12.75" customHeight="1">
      <c r="A479" s="6"/>
      <c r="B479" s="5"/>
      <c r="C479" s="4"/>
      <c r="D479" s="1"/>
      <c r="E479" s="1"/>
      <c r="F479" s="3"/>
      <c r="G479" s="3"/>
      <c r="H479" s="2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  <c r="AT479" s="1"/>
      <c r="AU479" s="1"/>
      <c r="AV479" s="1"/>
      <c r="AW479" s="1"/>
      <c r="AX479" s="1"/>
      <c r="AY479" s="1"/>
      <c r="AZ479" s="1"/>
      <c r="BA479" s="1"/>
      <c r="BB479" s="1"/>
    </row>
    <row r="480" spans="1:54" ht="12.75" customHeight="1">
      <c r="A480" s="6"/>
      <c r="B480" s="5"/>
      <c r="C480" s="4"/>
      <c r="D480" s="1"/>
      <c r="E480" s="1"/>
      <c r="F480" s="3"/>
      <c r="G480" s="3"/>
      <c r="H480" s="2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  <c r="AT480" s="1"/>
      <c r="AU480" s="1"/>
      <c r="AV480" s="1"/>
      <c r="AW480" s="1"/>
      <c r="AX480" s="1"/>
      <c r="AY480" s="1"/>
      <c r="AZ480" s="1"/>
      <c r="BA480" s="1"/>
      <c r="BB480" s="1"/>
    </row>
    <row r="481" spans="1:54" ht="12.75" customHeight="1">
      <c r="A481" s="6"/>
      <c r="B481" s="5"/>
      <c r="C481" s="4"/>
      <c r="D481" s="1"/>
      <c r="E481" s="1"/>
      <c r="F481" s="3"/>
      <c r="G481" s="3"/>
      <c r="H481" s="2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  <c r="AT481" s="1"/>
      <c r="AU481" s="1"/>
      <c r="AV481" s="1"/>
      <c r="AW481" s="1"/>
      <c r="AX481" s="1"/>
      <c r="AY481" s="1"/>
      <c r="AZ481" s="1"/>
      <c r="BA481" s="1"/>
      <c r="BB481" s="1"/>
    </row>
    <row r="482" spans="1:54" ht="12.75" customHeight="1">
      <c r="A482" s="6"/>
      <c r="B482" s="5"/>
      <c r="C482" s="4"/>
      <c r="D482" s="1"/>
      <c r="E482" s="1"/>
      <c r="F482" s="3"/>
      <c r="G482" s="3"/>
      <c r="H482" s="2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  <c r="AT482" s="1"/>
      <c r="AU482" s="1"/>
      <c r="AV482" s="1"/>
      <c r="AW482" s="1"/>
      <c r="AX482" s="1"/>
      <c r="AY482" s="1"/>
      <c r="AZ482" s="1"/>
      <c r="BA482" s="1"/>
      <c r="BB482" s="1"/>
    </row>
    <row r="483" spans="1:54" ht="12.75" customHeight="1">
      <c r="A483" s="6"/>
      <c r="B483" s="5"/>
      <c r="C483" s="4"/>
      <c r="D483" s="1"/>
      <c r="E483" s="1"/>
      <c r="F483" s="3"/>
      <c r="G483" s="3"/>
      <c r="H483" s="2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  <c r="AT483" s="1"/>
      <c r="AU483" s="1"/>
      <c r="AV483" s="1"/>
      <c r="AW483" s="1"/>
      <c r="AX483" s="1"/>
      <c r="AY483" s="1"/>
      <c r="AZ483" s="1"/>
      <c r="BA483" s="1"/>
      <c r="BB483" s="1"/>
    </row>
    <row r="484" spans="1:54" ht="12.75" customHeight="1">
      <c r="A484" s="6"/>
      <c r="B484" s="5"/>
      <c r="C484" s="4"/>
      <c r="D484" s="1"/>
      <c r="E484" s="1"/>
      <c r="F484" s="3"/>
      <c r="G484" s="3"/>
      <c r="H484" s="2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  <c r="AT484" s="1"/>
      <c r="AU484" s="1"/>
      <c r="AV484" s="1"/>
      <c r="AW484" s="1"/>
      <c r="AX484" s="1"/>
      <c r="AY484" s="1"/>
      <c r="AZ484" s="1"/>
      <c r="BA484" s="1"/>
      <c r="BB484" s="1"/>
    </row>
    <row r="485" spans="1:54" ht="12.75" customHeight="1">
      <c r="A485" s="6"/>
      <c r="B485" s="5"/>
      <c r="C485" s="4"/>
      <c r="D485" s="1"/>
      <c r="E485" s="1"/>
      <c r="F485" s="3"/>
      <c r="G485" s="3"/>
      <c r="H485" s="2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  <c r="AT485" s="1"/>
      <c r="AU485" s="1"/>
      <c r="AV485" s="1"/>
      <c r="AW485" s="1"/>
      <c r="AX485" s="1"/>
      <c r="AY485" s="1"/>
      <c r="AZ485" s="1"/>
      <c r="BA485" s="1"/>
      <c r="BB485" s="1"/>
    </row>
    <row r="486" spans="1:54" ht="12.75" customHeight="1">
      <c r="A486" s="6"/>
      <c r="B486" s="5"/>
      <c r="C486" s="4"/>
      <c r="D486" s="1"/>
      <c r="E486" s="1"/>
      <c r="F486" s="3"/>
      <c r="G486" s="3"/>
      <c r="H486" s="2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  <c r="AT486" s="1"/>
      <c r="AU486" s="1"/>
      <c r="AV486" s="1"/>
      <c r="AW486" s="1"/>
      <c r="AX486" s="1"/>
      <c r="AY486" s="1"/>
      <c r="AZ486" s="1"/>
      <c r="BA486" s="1"/>
      <c r="BB486" s="1"/>
    </row>
    <row r="487" spans="1:54" ht="12.75" customHeight="1">
      <c r="A487" s="6"/>
      <c r="B487" s="5"/>
      <c r="C487" s="4"/>
      <c r="D487" s="1"/>
      <c r="E487" s="1"/>
      <c r="F487" s="3"/>
      <c r="G487" s="3"/>
      <c r="H487" s="2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  <c r="AT487" s="1"/>
      <c r="AU487" s="1"/>
      <c r="AV487" s="1"/>
      <c r="AW487" s="1"/>
      <c r="AX487" s="1"/>
      <c r="AY487" s="1"/>
      <c r="AZ487" s="1"/>
      <c r="BA487" s="1"/>
      <c r="BB487" s="1"/>
    </row>
    <row r="488" spans="1:54" ht="12.75" customHeight="1">
      <c r="A488" s="6"/>
      <c r="B488" s="5"/>
      <c r="C488" s="4"/>
      <c r="D488" s="1"/>
      <c r="E488" s="1"/>
      <c r="F488" s="3"/>
      <c r="G488" s="3"/>
      <c r="H488" s="2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  <c r="AT488" s="1"/>
      <c r="AU488" s="1"/>
      <c r="AV488" s="1"/>
      <c r="AW488" s="1"/>
      <c r="AX488" s="1"/>
      <c r="AY488" s="1"/>
      <c r="AZ488" s="1"/>
      <c r="BA488" s="1"/>
      <c r="BB488" s="1"/>
    </row>
    <row r="489" spans="1:54" ht="12.75" customHeight="1">
      <c r="A489" s="6"/>
      <c r="B489" s="5"/>
      <c r="C489" s="4"/>
      <c r="D489" s="1"/>
      <c r="E489" s="1"/>
      <c r="F489" s="3"/>
      <c r="G489" s="3"/>
      <c r="H489" s="2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  <c r="AT489" s="1"/>
      <c r="AU489" s="1"/>
      <c r="AV489" s="1"/>
      <c r="AW489" s="1"/>
      <c r="AX489" s="1"/>
      <c r="AY489" s="1"/>
      <c r="AZ489" s="1"/>
      <c r="BA489" s="1"/>
      <c r="BB489" s="1"/>
    </row>
    <row r="490" spans="1:54" ht="12.75" customHeight="1">
      <c r="A490" s="6"/>
      <c r="B490" s="5"/>
      <c r="C490" s="4"/>
      <c r="D490" s="1"/>
      <c r="E490" s="1"/>
      <c r="F490" s="3"/>
      <c r="G490" s="3"/>
      <c r="H490" s="2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  <c r="AT490" s="1"/>
      <c r="AU490" s="1"/>
      <c r="AV490" s="1"/>
      <c r="AW490" s="1"/>
      <c r="AX490" s="1"/>
      <c r="AY490" s="1"/>
      <c r="AZ490" s="1"/>
      <c r="BA490" s="1"/>
      <c r="BB490" s="1"/>
    </row>
    <row r="491" spans="1:54" ht="12.75" customHeight="1">
      <c r="A491" s="6"/>
      <c r="B491" s="5"/>
      <c r="C491" s="4"/>
      <c r="D491" s="1"/>
      <c r="E491" s="1"/>
      <c r="F491" s="3"/>
      <c r="G491" s="3"/>
      <c r="H491" s="2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  <c r="AT491" s="1"/>
      <c r="AU491" s="1"/>
      <c r="AV491" s="1"/>
      <c r="AW491" s="1"/>
      <c r="AX491" s="1"/>
      <c r="AY491" s="1"/>
      <c r="AZ491" s="1"/>
      <c r="BA491" s="1"/>
      <c r="BB491" s="1"/>
    </row>
    <row r="492" spans="1:54" ht="12.75" customHeight="1">
      <c r="A492" s="6"/>
      <c r="B492" s="5"/>
      <c r="C492" s="4"/>
      <c r="D492" s="1"/>
      <c r="E492" s="1"/>
      <c r="F492" s="3"/>
      <c r="G492" s="3"/>
      <c r="H492" s="2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  <c r="AT492" s="1"/>
      <c r="AU492" s="1"/>
      <c r="AV492" s="1"/>
      <c r="AW492" s="1"/>
      <c r="AX492" s="1"/>
      <c r="AY492" s="1"/>
      <c r="AZ492" s="1"/>
      <c r="BA492" s="1"/>
      <c r="BB492" s="1"/>
    </row>
    <row r="493" spans="1:54" ht="12.75" customHeight="1">
      <c r="A493" s="6"/>
      <c r="B493" s="5"/>
      <c r="C493" s="4"/>
      <c r="D493" s="1"/>
      <c r="E493" s="1"/>
      <c r="F493" s="3"/>
      <c r="G493" s="3"/>
      <c r="H493" s="2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  <c r="AT493" s="1"/>
      <c r="AU493" s="1"/>
      <c r="AV493" s="1"/>
      <c r="AW493" s="1"/>
      <c r="AX493" s="1"/>
      <c r="AY493" s="1"/>
      <c r="AZ493" s="1"/>
      <c r="BA493" s="1"/>
      <c r="BB493" s="1"/>
    </row>
    <row r="494" spans="1:54" ht="12.75" customHeight="1">
      <c r="A494" s="6"/>
      <c r="B494" s="5"/>
      <c r="C494" s="4"/>
      <c r="D494" s="1"/>
      <c r="E494" s="1"/>
      <c r="F494" s="3"/>
      <c r="G494" s="3"/>
      <c r="H494" s="2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  <c r="AT494" s="1"/>
      <c r="AU494" s="1"/>
      <c r="AV494" s="1"/>
      <c r="AW494" s="1"/>
      <c r="AX494" s="1"/>
      <c r="AY494" s="1"/>
      <c r="AZ494" s="1"/>
      <c r="BA494" s="1"/>
      <c r="BB494" s="1"/>
    </row>
    <row r="495" spans="1:54" ht="12.75" customHeight="1">
      <c r="A495" s="6"/>
      <c r="B495" s="5"/>
      <c r="C495" s="4"/>
      <c r="D495" s="1"/>
      <c r="E495" s="1"/>
      <c r="F495" s="3"/>
      <c r="G495" s="3"/>
      <c r="H495" s="2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  <c r="AT495" s="1"/>
      <c r="AU495" s="1"/>
      <c r="AV495" s="1"/>
      <c r="AW495" s="1"/>
      <c r="AX495" s="1"/>
      <c r="AY495" s="1"/>
      <c r="AZ495" s="1"/>
      <c r="BA495" s="1"/>
      <c r="BB495" s="1"/>
    </row>
    <row r="496" spans="1:54" ht="12.75" customHeight="1">
      <c r="A496" s="6"/>
      <c r="B496" s="5"/>
      <c r="C496" s="4"/>
      <c r="D496" s="1"/>
      <c r="E496" s="1"/>
      <c r="F496" s="3"/>
      <c r="G496" s="3"/>
      <c r="H496" s="2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  <c r="AT496" s="1"/>
      <c r="AU496" s="1"/>
      <c r="AV496" s="1"/>
      <c r="AW496" s="1"/>
      <c r="AX496" s="1"/>
      <c r="AY496" s="1"/>
      <c r="AZ496" s="1"/>
      <c r="BA496" s="1"/>
      <c r="BB496" s="1"/>
    </row>
    <row r="497" spans="1:54" ht="12.75" customHeight="1">
      <c r="A497" s="6"/>
      <c r="B497" s="5"/>
      <c r="C497" s="4"/>
      <c r="D497" s="1"/>
      <c r="E497" s="1"/>
      <c r="F497" s="3"/>
      <c r="G497" s="3"/>
      <c r="H497" s="2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  <c r="AT497" s="1"/>
      <c r="AU497" s="1"/>
      <c r="AV497" s="1"/>
      <c r="AW497" s="1"/>
      <c r="AX497" s="1"/>
      <c r="AY497" s="1"/>
      <c r="AZ497" s="1"/>
      <c r="BA497" s="1"/>
      <c r="BB497" s="1"/>
    </row>
    <row r="498" spans="1:54" ht="12.75" customHeight="1">
      <c r="A498" s="6"/>
      <c r="B498" s="5"/>
      <c r="C498" s="4"/>
      <c r="D498" s="1"/>
      <c r="E498" s="1"/>
      <c r="F498" s="3"/>
      <c r="G498" s="3"/>
      <c r="H498" s="2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  <c r="AT498" s="1"/>
      <c r="AU498" s="1"/>
      <c r="AV498" s="1"/>
      <c r="AW498" s="1"/>
      <c r="AX498" s="1"/>
      <c r="AY498" s="1"/>
      <c r="AZ498" s="1"/>
      <c r="BA498" s="1"/>
      <c r="BB498" s="1"/>
    </row>
    <row r="499" spans="1:54" ht="12.75" customHeight="1">
      <c r="A499" s="6"/>
      <c r="B499" s="5"/>
      <c r="C499" s="4"/>
      <c r="D499" s="1"/>
      <c r="E499" s="1"/>
      <c r="F499" s="3"/>
      <c r="G499" s="3"/>
      <c r="H499" s="2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  <c r="AT499" s="1"/>
      <c r="AU499" s="1"/>
      <c r="AV499" s="1"/>
      <c r="AW499" s="1"/>
      <c r="AX499" s="1"/>
      <c r="AY499" s="1"/>
      <c r="AZ499" s="1"/>
      <c r="BA499" s="1"/>
      <c r="BB499" s="1"/>
    </row>
    <row r="500" spans="1:54" ht="12.75" customHeight="1">
      <c r="A500" s="6"/>
      <c r="B500" s="5"/>
      <c r="C500" s="4"/>
      <c r="D500" s="1"/>
      <c r="E500" s="1"/>
      <c r="F500" s="3"/>
      <c r="G500" s="3"/>
      <c r="H500" s="2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  <c r="AT500" s="1"/>
      <c r="AU500" s="1"/>
      <c r="AV500" s="1"/>
      <c r="AW500" s="1"/>
      <c r="AX500" s="1"/>
      <c r="AY500" s="1"/>
      <c r="AZ500" s="1"/>
      <c r="BA500" s="1"/>
      <c r="BB500" s="1"/>
    </row>
    <row r="501" spans="1:54" ht="12.75" customHeight="1">
      <c r="A501" s="6"/>
      <c r="B501" s="5"/>
      <c r="C501" s="4"/>
      <c r="D501" s="1"/>
      <c r="E501" s="1"/>
      <c r="F501" s="3"/>
      <c r="G501" s="3"/>
      <c r="H501" s="2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  <c r="AT501" s="1"/>
      <c r="AU501" s="1"/>
      <c r="AV501" s="1"/>
      <c r="AW501" s="1"/>
      <c r="AX501" s="1"/>
      <c r="AY501" s="1"/>
      <c r="AZ501" s="1"/>
      <c r="BA501" s="1"/>
      <c r="BB501" s="1"/>
    </row>
    <row r="502" spans="1:54" ht="12.75" customHeight="1">
      <c r="A502" s="6"/>
      <c r="B502" s="5"/>
      <c r="C502" s="4"/>
      <c r="D502" s="1"/>
      <c r="E502" s="1"/>
      <c r="F502" s="3"/>
      <c r="G502" s="3"/>
      <c r="H502" s="2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  <c r="AT502" s="1"/>
      <c r="AU502" s="1"/>
      <c r="AV502" s="1"/>
      <c r="AW502" s="1"/>
      <c r="AX502" s="1"/>
      <c r="AY502" s="1"/>
      <c r="AZ502" s="1"/>
      <c r="BA502" s="1"/>
      <c r="BB502" s="1"/>
    </row>
    <row r="503" spans="1:54" ht="12.75" customHeight="1">
      <c r="A503" s="6"/>
      <c r="B503" s="5"/>
      <c r="C503" s="4"/>
      <c r="D503" s="1"/>
      <c r="E503" s="1"/>
      <c r="F503" s="3"/>
      <c r="G503" s="3"/>
      <c r="H503" s="2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  <c r="AT503" s="1"/>
      <c r="AU503" s="1"/>
      <c r="AV503" s="1"/>
      <c r="AW503" s="1"/>
      <c r="AX503" s="1"/>
      <c r="AY503" s="1"/>
      <c r="AZ503" s="1"/>
      <c r="BA503" s="1"/>
      <c r="BB503" s="1"/>
    </row>
    <row r="504" spans="1:54" ht="12.75" customHeight="1">
      <c r="A504" s="6"/>
      <c r="B504" s="5"/>
      <c r="C504" s="4"/>
      <c r="D504" s="1"/>
      <c r="E504" s="1"/>
      <c r="F504" s="3"/>
      <c r="G504" s="3"/>
      <c r="H504" s="2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  <c r="AT504" s="1"/>
      <c r="AU504" s="1"/>
      <c r="AV504" s="1"/>
      <c r="AW504" s="1"/>
      <c r="AX504" s="1"/>
      <c r="AY504" s="1"/>
      <c r="AZ504" s="1"/>
      <c r="BA504" s="1"/>
      <c r="BB504" s="1"/>
    </row>
    <row r="505" spans="1:54" ht="12.75" customHeight="1">
      <c r="A505" s="6"/>
      <c r="B505" s="5"/>
      <c r="C505" s="4"/>
      <c r="D505" s="1"/>
      <c r="E505" s="1"/>
      <c r="F505" s="3"/>
      <c r="G505" s="3"/>
      <c r="H505" s="2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  <c r="AT505" s="1"/>
      <c r="AU505" s="1"/>
      <c r="AV505" s="1"/>
      <c r="AW505" s="1"/>
      <c r="AX505" s="1"/>
      <c r="AY505" s="1"/>
      <c r="AZ505" s="1"/>
      <c r="BA505" s="1"/>
      <c r="BB505" s="1"/>
    </row>
    <row r="506" spans="1:54" ht="12.75" customHeight="1">
      <c r="A506" s="6"/>
      <c r="B506" s="5"/>
      <c r="C506" s="4"/>
      <c r="D506" s="1"/>
      <c r="E506" s="1"/>
      <c r="F506" s="3"/>
      <c r="G506" s="3"/>
      <c r="H506" s="2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  <c r="AT506" s="1"/>
      <c r="AU506" s="1"/>
      <c r="AV506" s="1"/>
      <c r="AW506" s="1"/>
      <c r="AX506" s="1"/>
      <c r="AY506" s="1"/>
      <c r="AZ506" s="1"/>
      <c r="BA506" s="1"/>
      <c r="BB506" s="1"/>
    </row>
    <row r="507" spans="1:54" ht="12.75" customHeight="1">
      <c r="A507" s="6"/>
      <c r="B507" s="5"/>
      <c r="C507" s="4"/>
      <c r="D507" s="1"/>
      <c r="E507" s="1"/>
      <c r="F507" s="3"/>
      <c r="G507" s="3"/>
      <c r="H507" s="2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  <c r="AT507" s="1"/>
      <c r="AU507" s="1"/>
      <c r="AV507" s="1"/>
      <c r="AW507" s="1"/>
      <c r="AX507" s="1"/>
      <c r="AY507" s="1"/>
      <c r="AZ507" s="1"/>
      <c r="BA507" s="1"/>
      <c r="BB507" s="1"/>
    </row>
    <row r="508" spans="1:54" ht="12.75" customHeight="1">
      <c r="A508" s="6"/>
      <c r="B508" s="5"/>
      <c r="C508" s="4"/>
      <c r="D508" s="1"/>
      <c r="E508" s="1"/>
      <c r="F508" s="3"/>
      <c r="G508" s="3"/>
      <c r="H508" s="2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  <c r="AT508" s="1"/>
      <c r="AU508" s="1"/>
      <c r="AV508" s="1"/>
      <c r="AW508" s="1"/>
      <c r="AX508" s="1"/>
      <c r="AY508" s="1"/>
      <c r="AZ508" s="1"/>
      <c r="BA508" s="1"/>
      <c r="BB508" s="1"/>
    </row>
    <row r="509" spans="1:54" ht="12.75" customHeight="1">
      <c r="A509" s="6"/>
      <c r="B509" s="5"/>
      <c r="C509" s="4"/>
      <c r="D509" s="1"/>
      <c r="E509" s="1"/>
      <c r="F509" s="3"/>
      <c r="G509" s="3"/>
      <c r="H509" s="2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  <c r="AT509" s="1"/>
      <c r="AU509" s="1"/>
      <c r="AV509" s="1"/>
      <c r="AW509" s="1"/>
      <c r="AX509" s="1"/>
      <c r="AY509" s="1"/>
      <c r="AZ509" s="1"/>
      <c r="BA509" s="1"/>
      <c r="BB509" s="1"/>
    </row>
    <row r="510" spans="1:54" ht="12.75" customHeight="1">
      <c r="A510" s="6"/>
      <c r="B510" s="5"/>
      <c r="C510" s="4"/>
      <c r="D510" s="1"/>
      <c r="E510" s="1"/>
      <c r="F510" s="3"/>
      <c r="G510" s="3"/>
      <c r="H510" s="2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  <c r="AT510" s="1"/>
      <c r="AU510" s="1"/>
      <c r="AV510" s="1"/>
      <c r="AW510" s="1"/>
      <c r="AX510" s="1"/>
      <c r="AY510" s="1"/>
      <c r="AZ510" s="1"/>
      <c r="BA510" s="1"/>
      <c r="BB510" s="1"/>
    </row>
    <row r="511" spans="1:54" ht="12.75" customHeight="1">
      <c r="A511" s="6"/>
      <c r="B511" s="5"/>
      <c r="C511" s="4"/>
      <c r="D511" s="1"/>
      <c r="E511" s="1"/>
      <c r="F511" s="3"/>
      <c r="G511" s="3"/>
      <c r="H511" s="2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  <c r="AT511" s="1"/>
      <c r="AU511" s="1"/>
      <c r="AV511" s="1"/>
      <c r="AW511" s="1"/>
      <c r="AX511" s="1"/>
      <c r="AY511" s="1"/>
      <c r="AZ511" s="1"/>
      <c r="BA511" s="1"/>
      <c r="BB511" s="1"/>
    </row>
    <row r="512" spans="1:54" ht="12.75" customHeight="1">
      <c r="A512" s="6"/>
      <c r="B512" s="5"/>
      <c r="C512" s="4"/>
      <c r="D512" s="1"/>
      <c r="E512" s="1"/>
      <c r="F512" s="3"/>
      <c r="G512" s="3"/>
      <c r="H512" s="2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  <c r="AT512" s="1"/>
      <c r="AU512" s="1"/>
      <c r="AV512" s="1"/>
      <c r="AW512" s="1"/>
      <c r="AX512" s="1"/>
      <c r="AY512" s="1"/>
      <c r="AZ512" s="1"/>
      <c r="BA512" s="1"/>
      <c r="BB512" s="1"/>
    </row>
    <row r="513" spans="1:54" ht="12.75" customHeight="1">
      <c r="A513" s="6"/>
      <c r="B513" s="5"/>
      <c r="C513" s="4"/>
      <c r="D513" s="1"/>
      <c r="E513" s="1"/>
      <c r="F513" s="3"/>
      <c r="G513" s="3"/>
      <c r="H513" s="2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  <c r="AT513" s="1"/>
      <c r="AU513" s="1"/>
      <c r="AV513" s="1"/>
      <c r="AW513" s="1"/>
      <c r="AX513" s="1"/>
      <c r="AY513" s="1"/>
      <c r="AZ513" s="1"/>
      <c r="BA513" s="1"/>
      <c r="BB513" s="1"/>
    </row>
    <row r="514" spans="1:54" ht="12.75" customHeight="1">
      <c r="A514" s="6"/>
      <c r="B514" s="5"/>
      <c r="C514" s="4"/>
      <c r="D514" s="1"/>
      <c r="E514" s="1"/>
      <c r="F514" s="3"/>
      <c r="G514" s="3"/>
      <c r="H514" s="2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  <c r="AT514" s="1"/>
      <c r="AU514" s="1"/>
      <c r="AV514" s="1"/>
      <c r="AW514" s="1"/>
      <c r="AX514" s="1"/>
      <c r="AY514" s="1"/>
      <c r="AZ514" s="1"/>
      <c r="BA514" s="1"/>
      <c r="BB514" s="1"/>
    </row>
    <row r="515" spans="1:54" ht="12.75" customHeight="1">
      <c r="A515" s="6"/>
      <c r="B515" s="5"/>
      <c r="C515" s="4"/>
      <c r="D515" s="1"/>
      <c r="E515" s="1"/>
      <c r="F515" s="3"/>
      <c r="G515" s="3"/>
      <c r="H515" s="2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  <c r="AT515" s="1"/>
      <c r="AU515" s="1"/>
      <c r="AV515" s="1"/>
      <c r="AW515" s="1"/>
      <c r="AX515" s="1"/>
      <c r="AY515" s="1"/>
      <c r="AZ515" s="1"/>
      <c r="BA515" s="1"/>
      <c r="BB515" s="1"/>
    </row>
    <row r="516" spans="1:54" ht="12.75" customHeight="1">
      <c r="A516" s="6"/>
      <c r="B516" s="5"/>
      <c r="C516" s="4"/>
      <c r="D516" s="1"/>
      <c r="E516" s="1"/>
      <c r="F516" s="3"/>
      <c r="G516" s="3"/>
      <c r="H516" s="2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  <c r="AT516" s="1"/>
      <c r="AU516" s="1"/>
      <c r="AV516" s="1"/>
      <c r="AW516" s="1"/>
      <c r="AX516" s="1"/>
      <c r="AY516" s="1"/>
      <c r="AZ516" s="1"/>
      <c r="BA516" s="1"/>
      <c r="BB516" s="1"/>
    </row>
    <row r="517" spans="1:54" ht="12.75" customHeight="1">
      <c r="A517" s="6"/>
      <c r="B517" s="5"/>
      <c r="C517" s="4"/>
      <c r="D517" s="1"/>
      <c r="E517" s="1"/>
      <c r="F517" s="3"/>
      <c r="G517" s="3"/>
      <c r="H517" s="2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  <c r="AT517" s="1"/>
      <c r="AU517" s="1"/>
      <c r="AV517" s="1"/>
      <c r="AW517" s="1"/>
      <c r="AX517" s="1"/>
      <c r="AY517" s="1"/>
      <c r="AZ517" s="1"/>
      <c r="BA517" s="1"/>
      <c r="BB517" s="1"/>
    </row>
    <row r="518" spans="1:54" ht="12.75" customHeight="1">
      <c r="A518" s="6"/>
      <c r="B518" s="5"/>
      <c r="C518" s="4"/>
      <c r="D518" s="1"/>
      <c r="E518" s="1"/>
      <c r="F518" s="3"/>
      <c r="G518" s="3"/>
      <c r="H518" s="2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  <c r="AT518" s="1"/>
      <c r="AU518" s="1"/>
      <c r="AV518" s="1"/>
      <c r="AW518" s="1"/>
      <c r="AX518" s="1"/>
      <c r="AY518" s="1"/>
      <c r="AZ518" s="1"/>
      <c r="BA518" s="1"/>
      <c r="BB518" s="1"/>
    </row>
    <row r="519" spans="1:54" ht="12.75" customHeight="1">
      <c r="A519" s="6"/>
      <c r="B519" s="5"/>
      <c r="C519" s="4"/>
      <c r="D519" s="1"/>
      <c r="E519" s="1"/>
      <c r="F519" s="3"/>
      <c r="G519" s="3"/>
      <c r="H519" s="2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  <c r="AT519" s="1"/>
      <c r="AU519" s="1"/>
      <c r="AV519" s="1"/>
      <c r="AW519" s="1"/>
      <c r="AX519" s="1"/>
      <c r="AY519" s="1"/>
      <c r="AZ519" s="1"/>
      <c r="BA519" s="1"/>
      <c r="BB519" s="1"/>
    </row>
    <row r="520" spans="1:54" ht="12.75" customHeight="1">
      <c r="A520" s="6"/>
      <c r="B520" s="5"/>
      <c r="C520" s="4"/>
      <c r="D520" s="1"/>
      <c r="E520" s="1"/>
      <c r="F520" s="3"/>
      <c r="G520" s="3"/>
      <c r="H520" s="2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  <c r="AT520" s="1"/>
      <c r="AU520" s="1"/>
      <c r="AV520" s="1"/>
      <c r="AW520" s="1"/>
      <c r="AX520" s="1"/>
      <c r="AY520" s="1"/>
      <c r="AZ520" s="1"/>
      <c r="BA520" s="1"/>
      <c r="BB520" s="1"/>
    </row>
    <row r="521" spans="1:54" ht="12.75" customHeight="1">
      <c r="A521" s="6"/>
      <c r="B521" s="5"/>
      <c r="C521" s="4"/>
      <c r="D521" s="1"/>
      <c r="E521" s="1"/>
      <c r="F521" s="3"/>
      <c r="G521" s="3"/>
      <c r="H521" s="2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  <c r="AT521" s="1"/>
      <c r="AU521" s="1"/>
      <c r="AV521" s="1"/>
      <c r="AW521" s="1"/>
      <c r="AX521" s="1"/>
      <c r="AY521" s="1"/>
      <c r="AZ521" s="1"/>
      <c r="BA521" s="1"/>
      <c r="BB521" s="1"/>
    </row>
    <row r="522" spans="1:54" ht="12.75" customHeight="1">
      <c r="A522" s="6"/>
      <c r="B522" s="5"/>
      <c r="C522" s="4"/>
      <c r="D522" s="1"/>
      <c r="E522" s="1"/>
      <c r="F522" s="3"/>
      <c r="G522" s="3"/>
      <c r="H522" s="2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  <c r="AT522" s="1"/>
      <c r="AU522" s="1"/>
      <c r="AV522" s="1"/>
      <c r="AW522" s="1"/>
      <c r="AX522" s="1"/>
      <c r="AY522" s="1"/>
      <c r="AZ522" s="1"/>
      <c r="BA522" s="1"/>
      <c r="BB522" s="1"/>
    </row>
    <row r="523" spans="1:54" ht="12.75" customHeight="1">
      <c r="A523" s="6"/>
      <c r="B523" s="5"/>
      <c r="C523" s="4"/>
      <c r="D523" s="1"/>
      <c r="E523" s="1"/>
      <c r="F523" s="3"/>
      <c r="G523" s="3"/>
      <c r="H523" s="2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  <c r="AT523" s="1"/>
      <c r="AU523" s="1"/>
      <c r="AV523" s="1"/>
      <c r="AW523" s="1"/>
      <c r="AX523" s="1"/>
      <c r="AY523" s="1"/>
      <c r="AZ523" s="1"/>
      <c r="BA523" s="1"/>
      <c r="BB523" s="1"/>
    </row>
    <row r="524" spans="1:54" ht="12.75" customHeight="1">
      <c r="A524" s="6"/>
      <c r="B524" s="5"/>
      <c r="C524" s="4"/>
      <c r="D524" s="1"/>
      <c r="E524" s="1"/>
      <c r="F524" s="3"/>
      <c r="G524" s="3"/>
      <c r="H524" s="2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  <c r="AT524" s="1"/>
      <c r="AU524" s="1"/>
      <c r="AV524" s="1"/>
      <c r="AW524" s="1"/>
      <c r="AX524" s="1"/>
      <c r="AY524" s="1"/>
      <c r="AZ524" s="1"/>
      <c r="BA524" s="1"/>
      <c r="BB524" s="1"/>
    </row>
    <row r="525" spans="1:54" ht="12.75" customHeight="1">
      <c r="A525" s="6"/>
      <c r="B525" s="5"/>
      <c r="C525" s="4"/>
      <c r="D525" s="1"/>
      <c r="E525" s="1"/>
      <c r="F525" s="3"/>
      <c r="G525" s="3"/>
      <c r="H525" s="2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  <c r="AT525" s="1"/>
      <c r="AU525" s="1"/>
      <c r="AV525" s="1"/>
      <c r="AW525" s="1"/>
      <c r="AX525" s="1"/>
      <c r="AY525" s="1"/>
      <c r="AZ525" s="1"/>
      <c r="BA525" s="1"/>
      <c r="BB525" s="1"/>
    </row>
    <row r="526" spans="1:54" ht="12.75" customHeight="1">
      <c r="A526" s="6"/>
      <c r="B526" s="5"/>
      <c r="C526" s="4"/>
      <c r="D526" s="1"/>
      <c r="E526" s="1"/>
      <c r="F526" s="3"/>
      <c r="G526" s="3"/>
      <c r="H526" s="2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  <c r="AT526" s="1"/>
      <c r="AU526" s="1"/>
      <c r="AV526" s="1"/>
      <c r="AW526" s="1"/>
      <c r="AX526" s="1"/>
      <c r="AY526" s="1"/>
      <c r="AZ526" s="1"/>
      <c r="BA526" s="1"/>
      <c r="BB526" s="1"/>
    </row>
    <row r="527" spans="1:54" ht="12.75" customHeight="1">
      <c r="A527" s="6"/>
      <c r="B527" s="5"/>
      <c r="C527" s="4"/>
      <c r="D527" s="1"/>
      <c r="E527" s="1"/>
      <c r="F527" s="3"/>
      <c r="G527" s="3"/>
      <c r="H527" s="2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  <c r="AT527" s="1"/>
      <c r="AU527" s="1"/>
      <c r="AV527" s="1"/>
      <c r="AW527" s="1"/>
      <c r="AX527" s="1"/>
      <c r="AY527" s="1"/>
      <c r="AZ527" s="1"/>
      <c r="BA527" s="1"/>
      <c r="BB527" s="1"/>
    </row>
    <row r="528" spans="1:54" ht="12.75" customHeight="1">
      <c r="A528" s="6"/>
      <c r="B528" s="5"/>
      <c r="C528" s="4"/>
      <c r="D528" s="1"/>
      <c r="E528" s="1"/>
      <c r="F528" s="3"/>
      <c r="G528" s="3"/>
      <c r="H528" s="2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  <c r="AT528" s="1"/>
      <c r="AU528" s="1"/>
      <c r="AV528" s="1"/>
      <c r="AW528" s="1"/>
      <c r="AX528" s="1"/>
      <c r="AY528" s="1"/>
      <c r="AZ528" s="1"/>
      <c r="BA528" s="1"/>
      <c r="BB528" s="1"/>
    </row>
    <row r="529" spans="1:54" ht="12.75" customHeight="1">
      <c r="A529" s="6"/>
      <c r="B529" s="5"/>
      <c r="C529" s="4"/>
      <c r="D529" s="1"/>
      <c r="E529" s="1"/>
      <c r="F529" s="3"/>
      <c r="G529" s="3"/>
      <c r="H529" s="2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  <c r="AT529" s="1"/>
      <c r="AU529" s="1"/>
      <c r="AV529" s="1"/>
      <c r="AW529" s="1"/>
      <c r="AX529" s="1"/>
      <c r="AY529" s="1"/>
      <c r="AZ529" s="1"/>
      <c r="BA529" s="1"/>
      <c r="BB529" s="1"/>
    </row>
    <row r="530" spans="1:54" ht="12.75" customHeight="1">
      <c r="A530" s="6"/>
      <c r="B530" s="5"/>
      <c r="C530" s="4"/>
      <c r="D530" s="1"/>
      <c r="E530" s="1"/>
      <c r="F530" s="3"/>
      <c r="G530" s="3"/>
      <c r="H530" s="2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  <c r="AT530" s="1"/>
      <c r="AU530" s="1"/>
      <c r="AV530" s="1"/>
      <c r="AW530" s="1"/>
      <c r="AX530" s="1"/>
      <c r="AY530" s="1"/>
      <c r="AZ530" s="1"/>
      <c r="BA530" s="1"/>
      <c r="BB530" s="1"/>
    </row>
    <row r="531" spans="1:54" ht="12.75" customHeight="1">
      <c r="A531" s="6"/>
      <c r="B531" s="5"/>
      <c r="C531" s="4"/>
      <c r="D531" s="1"/>
      <c r="E531" s="1"/>
      <c r="F531" s="3"/>
      <c r="G531" s="3"/>
      <c r="H531" s="2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  <c r="AT531" s="1"/>
      <c r="AU531" s="1"/>
      <c r="AV531" s="1"/>
      <c r="AW531" s="1"/>
      <c r="AX531" s="1"/>
      <c r="AY531" s="1"/>
      <c r="AZ531" s="1"/>
      <c r="BA531" s="1"/>
      <c r="BB531" s="1"/>
    </row>
    <row r="532" spans="1:54" ht="12.75" customHeight="1">
      <c r="A532" s="6"/>
      <c r="B532" s="5"/>
      <c r="C532" s="4"/>
      <c r="D532" s="1"/>
      <c r="E532" s="1"/>
      <c r="F532" s="3"/>
      <c r="G532" s="3"/>
      <c r="H532" s="2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  <c r="AT532" s="1"/>
      <c r="AU532" s="1"/>
      <c r="AV532" s="1"/>
      <c r="AW532" s="1"/>
      <c r="AX532" s="1"/>
      <c r="AY532" s="1"/>
      <c r="AZ532" s="1"/>
      <c r="BA532" s="1"/>
      <c r="BB532" s="1"/>
    </row>
    <row r="533" spans="1:54" ht="12.75" customHeight="1">
      <c r="A533" s="6"/>
      <c r="B533" s="5"/>
      <c r="C533" s="4"/>
      <c r="D533" s="1"/>
      <c r="E533" s="1"/>
      <c r="F533" s="3"/>
      <c r="G533" s="3"/>
      <c r="H533" s="2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  <c r="AT533" s="1"/>
      <c r="AU533" s="1"/>
      <c r="AV533" s="1"/>
      <c r="AW533" s="1"/>
      <c r="AX533" s="1"/>
      <c r="AY533" s="1"/>
      <c r="AZ533" s="1"/>
      <c r="BA533" s="1"/>
      <c r="BB533" s="1"/>
    </row>
    <row r="534" spans="1:54" ht="12.75" customHeight="1">
      <c r="A534" s="6"/>
      <c r="B534" s="5"/>
      <c r="C534" s="4"/>
      <c r="D534" s="1"/>
      <c r="E534" s="1"/>
      <c r="F534" s="3"/>
      <c r="G534" s="3"/>
      <c r="H534" s="2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  <c r="AT534" s="1"/>
      <c r="AU534" s="1"/>
      <c r="AV534" s="1"/>
      <c r="AW534" s="1"/>
      <c r="AX534" s="1"/>
      <c r="AY534" s="1"/>
      <c r="AZ534" s="1"/>
      <c r="BA534" s="1"/>
      <c r="BB534" s="1"/>
    </row>
    <row r="535" spans="1:54" ht="12.75" customHeight="1">
      <c r="A535" s="6"/>
      <c r="B535" s="5"/>
      <c r="C535" s="4"/>
      <c r="D535" s="1"/>
      <c r="E535" s="1"/>
      <c r="F535" s="3"/>
      <c r="G535" s="3"/>
      <c r="H535" s="2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  <c r="AT535" s="1"/>
      <c r="AU535" s="1"/>
      <c r="AV535" s="1"/>
      <c r="AW535" s="1"/>
      <c r="AX535" s="1"/>
      <c r="AY535" s="1"/>
      <c r="AZ535" s="1"/>
      <c r="BA535" s="1"/>
      <c r="BB535" s="1"/>
    </row>
    <row r="536" spans="1:54" ht="12.75" customHeight="1">
      <c r="A536" s="6"/>
      <c r="B536" s="5"/>
      <c r="C536" s="4"/>
      <c r="D536" s="1"/>
      <c r="E536" s="1"/>
      <c r="F536" s="3"/>
      <c r="G536" s="3"/>
      <c r="H536" s="2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  <c r="AT536" s="1"/>
      <c r="AU536" s="1"/>
      <c r="AV536" s="1"/>
      <c r="AW536" s="1"/>
      <c r="AX536" s="1"/>
      <c r="AY536" s="1"/>
      <c r="AZ536" s="1"/>
      <c r="BA536" s="1"/>
      <c r="BB536" s="1"/>
    </row>
    <row r="537" spans="1:54" ht="12.75" customHeight="1">
      <c r="A537" s="6"/>
      <c r="B537" s="5"/>
      <c r="C537" s="4"/>
      <c r="D537" s="1"/>
      <c r="E537" s="1"/>
      <c r="F537" s="3"/>
      <c r="G537" s="3"/>
      <c r="H537" s="2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  <c r="AT537" s="1"/>
      <c r="AU537" s="1"/>
      <c r="AV537" s="1"/>
      <c r="AW537" s="1"/>
      <c r="AX537" s="1"/>
      <c r="AY537" s="1"/>
      <c r="AZ537" s="1"/>
      <c r="BA537" s="1"/>
      <c r="BB537" s="1"/>
    </row>
    <row r="538" spans="1:54" ht="12.75" customHeight="1">
      <c r="A538" s="6"/>
      <c r="B538" s="5"/>
      <c r="C538" s="4"/>
      <c r="D538" s="1"/>
      <c r="E538" s="1"/>
      <c r="F538" s="3"/>
      <c r="G538" s="3"/>
      <c r="H538" s="2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  <c r="AT538" s="1"/>
      <c r="AU538" s="1"/>
      <c r="AV538" s="1"/>
      <c r="AW538" s="1"/>
      <c r="AX538" s="1"/>
      <c r="AY538" s="1"/>
      <c r="AZ538" s="1"/>
      <c r="BA538" s="1"/>
      <c r="BB538" s="1"/>
    </row>
    <row r="539" spans="1:54" ht="12.75" customHeight="1">
      <c r="A539" s="6"/>
      <c r="B539" s="5"/>
      <c r="C539" s="4"/>
      <c r="D539" s="1"/>
      <c r="E539" s="1"/>
      <c r="F539" s="3"/>
      <c r="G539" s="3"/>
      <c r="H539" s="2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  <c r="AT539" s="1"/>
      <c r="AU539" s="1"/>
      <c r="AV539" s="1"/>
      <c r="AW539" s="1"/>
      <c r="AX539" s="1"/>
      <c r="AY539" s="1"/>
      <c r="AZ539" s="1"/>
      <c r="BA539" s="1"/>
      <c r="BB539" s="1"/>
    </row>
    <row r="540" spans="1:54" ht="12.75" customHeight="1">
      <c r="A540" s="6"/>
      <c r="B540" s="5"/>
      <c r="C540" s="4"/>
      <c r="D540" s="1"/>
      <c r="E540" s="1"/>
      <c r="F540" s="3"/>
      <c r="G540" s="3"/>
      <c r="H540" s="2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  <c r="AT540" s="1"/>
      <c r="AU540" s="1"/>
      <c r="AV540" s="1"/>
      <c r="AW540" s="1"/>
      <c r="AX540" s="1"/>
      <c r="AY540" s="1"/>
      <c r="AZ540" s="1"/>
      <c r="BA540" s="1"/>
      <c r="BB540" s="1"/>
    </row>
    <row r="541" spans="1:54" ht="12.75" customHeight="1">
      <c r="A541" s="6"/>
      <c r="B541" s="5"/>
      <c r="C541" s="4"/>
      <c r="D541" s="1"/>
      <c r="E541" s="1"/>
      <c r="F541" s="3"/>
      <c r="G541" s="3"/>
      <c r="H541" s="2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  <c r="AT541" s="1"/>
      <c r="AU541" s="1"/>
      <c r="AV541" s="1"/>
      <c r="AW541" s="1"/>
      <c r="AX541" s="1"/>
      <c r="AY541" s="1"/>
      <c r="AZ541" s="1"/>
      <c r="BA541" s="1"/>
      <c r="BB541" s="1"/>
    </row>
    <row r="542" spans="1:54" ht="12.75" customHeight="1">
      <c r="A542" s="6"/>
      <c r="B542" s="5"/>
      <c r="C542" s="4"/>
      <c r="D542" s="1"/>
      <c r="E542" s="1"/>
      <c r="F542" s="3"/>
      <c r="G542" s="3"/>
      <c r="H542" s="2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  <c r="AT542" s="1"/>
      <c r="AU542" s="1"/>
      <c r="AV542" s="1"/>
      <c r="AW542" s="1"/>
      <c r="AX542" s="1"/>
      <c r="AY542" s="1"/>
      <c r="AZ542" s="1"/>
      <c r="BA542" s="1"/>
      <c r="BB542" s="1"/>
    </row>
    <row r="543" spans="1:54" ht="12.75" customHeight="1">
      <c r="A543" s="6"/>
      <c r="B543" s="5"/>
      <c r="C543" s="4"/>
      <c r="D543" s="1"/>
      <c r="E543" s="1"/>
      <c r="F543" s="3"/>
      <c r="G543" s="3"/>
      <c r="H543" s="2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  <c r="AT543" s="1"/>
      <c r="AU543" s="1"/>
      <c r="AV543" s="1"/>
      <c r="AW543" s="1"/>
      <c r="AX543" s="1"/>
      <c r="AY543" s="1"/>
      <c r="AZ543" s="1"/>
      <c r="BA543" s="1"/>
      <c r="BB543" s="1"/>
    </row>
    <row r="544" spans="1:54" ht="12.75" customHeight="1">
      <c r="A544" s="6"/>
      <c r="B544" s="5"/>
      <c r="C544" s="4"/>
      <c r="D544" s="1"/>
      <c r="E544" s="1"/>
      <c r="F544" s="3"/>
      <c r="G544" s="3"/>
      <c r="H544" s="2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  <c r="AT544" s="1"/>
      <c r="AU544" s="1"/>
      <c r="AV544" s="1"/>
      <c r="AW544" s="1"/>
      <c r="AX544" s="1"/>
      <c r="AY544" s="1"/>
      <c r="AZ544" s="1"/>
      <c r="BA544" s="1"/>
      <c r="BB544" s="1"/>
    </row>
    <row r="545" spans="1:54" ht="12.75" customHeight="1">
      <c r="A545" s="6"/>
      <c r="B545" s="5"/>
      <c r="C545" s="4"/>
      <c r="D545" s="1"/>
      <c r="E545" s="1"/>
      <c r="F545" s="3"/>
      <c r="G545" s="3"/>
      <c r="H545" s="2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  <c r="AT545" s="1"/>
      <c r="AU545" s="1"/>
      <c r="AV545" s="1"/>
      <c r="AW545" s="1"/>
      <c r="AX545" s="1"/>
      <c r="AY545" s="1"/>
      <c r="AZ545" s="1"/>
      <c r="BA545" s="1"/>
      <c r="BB545" s="1"/>
    </row>
    <row r="546" spans="1:54" ht="12.75" customHeight="1">
      <c r="A546" s="6"/>
      <c r="B546" s="5"/>
      <c r="C546" s="4"/>
      <c r="D546" s="1"/>
      <c r="E546" s="1"/>
      <c r="F546" s="3"/>
      <c r="G546" s="3"/>
      <c r="H546" s="2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  <c r="AT546" s="1"/>
      <c r="AU546" s="1"/>
      <c r="AV546" s="1"/>
      <c r="AW546" s="1"/>
      <c r="AX546" s="1"/>
      <c r="AY546" s="1"/>
      <c r="AZ546" s="1"/>
      <c r="BA546" s="1"/>
      <c r="BB546" s="1"/>
    </row>
    <row r="547" spans="1:54" ht="12.75" customHeight="1">
      <c r="A547" s="6"/>
      <c r="B547" s="5"/>
      <c r="C547" s="4"/>
      <c r="D547" s="1"/>
      <c r="E547" s="1"/>
      <c r="F547" s="3"/>
      <c r="G547" s="3"/>
      <c r="H547" s="2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  <c r="AT547" s="1"/>
      <c r="AU547" s="1"/>
      <c r="AV547" s="1"/>
      <c r="AW547" s="1"/>
      <c r="AX547" s="1"/>
      <c r="AY547" s="1"/>
      <c r="AZ547" s="1"/>
      <c r="BA547" s="1"/>
      <c r="BB547" s="1"/>
    </row>
    <row r="548" spans="1:54" ht="12.75" customHeight="1">
      <c r="A548" s="6"/>
      <c r="B548" s="5"/>
      <c r="C548" s="4"/>
      <c r="D548" s="1"/>
      <c r="E548" s="1"/>
      <c r="F548" s="3"/>
      <c r="G548" s="3"/>
      <c r="H548" s="2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  <c r="AT548" s="1"/>
      <c r="AU548" s="1"/>
      <c r="AV548" s="1"/>
      <c r="AW548" s="1"/>
      <c r="AX548" s="1"/>
      <c r="AY548" s="1"/>
      <c r="AZ548" s="1"/>
      <c r="BA548" s="1"/>
      <c r="BB548" s="1"/>
    </row>
    <row r="549" spans="1:54" ht="12.75" customHeight="1">
      <c r="A549" s="6"/>
      <c r="B549" s="5"/>
      <c r="C549" s="4"/>
      <c r="D549" s="1"/>
      <c r="E549" s="1"/>
      <c r="F549" s="3"/>
      <c r="G549" s="3"/>
      <c r="H549" s="2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  <c r="AT549" s="1"/>
      <c r="AU549" s="1"/>
      <c r="AV549" s="1"/>
      <c r="AW549" s="1"/>
      <c r="AX549" s="1"/>
      <c r="AY549" s="1"/>
      <c r="AZ549" s="1"/>
      <c r="BA549" s="1"/>
      <c r="BB549" s="1"/>
    </row>
    <row r="550" spans="1:54" ht="12.75" customHeight="1">
      <c r="A550" s="6"/>
      <c r="B550" s="5"/>
      <c r="C550" s="4"/>
      <c r="D550" s="1"/>
      <c r="E550" s="1"/>
      <c r="F550" s="3"/>
      <c r="G550" s="3"/>
      <c r="H550" s="2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  <c r="AT550" s="1"/>
      <c r="AU550" s="1"/>
      <c r="AV550" s="1"/>
      <c r="AW550" s="1"/>
      <c r="AX550" s="1"/>
      <c r="AY550" s="1"/>
      <c r="AZ550" s="1"/>
      <c r="BA550" s="1"/>
      <c r="BB550" s="1"/>
    </row>
    <row r="551" spans="1:54" ht="12.75" customHeight="1">
      <c r="A551" s="6"/>
      <c r="B551" s="5"/>
      <c r="C551" s="4"/>
      <c r="D551" s="1"/>
      <c r="E551" s="1"/>
      <c r="F551" s="3"/>
      <c r="G551" s="3"/>
      <c r="H551" s="2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  <c r="AT551" s="1"/>
      <c r="AU551" s="1"/>
      <c r="AV551" s="1"/>
      <c r="AW551" s="1"/>
      <c r="AX551" s="1"/>
      <c r="AY551" s="1"/>
      <c r="AZ551" s="1"/>
      <c r="BA551" s="1"/>
      <c r="BB551" s="1"/>
    </row>
    <row r="552" spans="1:54" ht="12.75" customHeight="1">
      <c r="A552" s="6"/>
      <c r="B552" s="5"/>
      <c r="C552" s="4"/>
      <c r="D552" s="1"/>
      <c r="E552" s="1"/>
      <c r="F552" s="3"/>
      <c r="G552" s="3"/>
      <c r="H552" s="2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  <c r="AT552" s="1"/>
      <c r="AU552" s="1"/>
      <c r="AV552" s="1"/>
      <c r="AW552" s="1"/>
      <c r="AX552" s="1"/>
      <c r="AY552" s="1"/>
      <c r="AZ552" s="1"/>
      <c r="BA552" s="1"/>
      <c r="BB552" s="1"/>
    </row>
    <row r="553" spans="1:54" ht="12.75" customHeight="1">
      <c r="A553" s="6"/>
      <c r="B553" s="5"/>
      <c r="C553" s="4"/>
      <c r="D553" s="1"/>
      <c r="E553" s="1"/>
      <c r="F553" s="3"/>
      <c r="G553" s="3"/>
      <c r="H553" s="2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  <c r="AT553" s="1"/>
      <c r="AU553" s="1"/>
      <c r="AV553" s="1"/>
      <c r="AW553" s="1"/>
      <c r="AX553" s="1"/>
      <c r="AY553" s="1"/>
      <c r="AZ553" s="1"/>
      <c r="BA553" s="1"/>
      <c r="BB553" s="1"/>
    </row>
    <row r="554" spans="1:54" ht="12.75" customHeight="1">
      <c r="A554" s="6"/>
      <c r="B554" s="5"/>
      <c r="C554" s="4"/>
      <c r="D554" s="1"/>
      <c r="E554" s="1"/>
      <c r="F554" s="3"/>
      <c r="G554" s="3"/>
      <c r="H554" s="2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  <c r="AT554" s="1"/>
      <c r="AU554" s="1"/>
      <c r="AV554" s="1"/>
      <c r="AW554" s="1"/>
      <c r="AX554" s="1"/>
      <c r="AY554" s="1"/>
      <c r="AZ554" s="1"/>
      <c r="BA554" s="1"/>
      <c r="BB554" s="1"/>
    </row>
    <row r="555" spans="1:54" ht="12.75" customHeight="1">
      <c r="A555" s="6"/>
      <c r="B555" s="5"/>
      <c r="C555" s="4"/>
      <c r="D555" s="1"/>
      <c r="E555" s="1"/>
      <c r="F555" s="3"/>
      <c r="G555" s="3"/>
      <c r="H555" s="2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  <c r="AT555" s="1"/>
      <c r="AU555" s="1"/>
      <c r="AV555" s="1"/>
      <c r="AW555" s="1"/>
      <c r="AX555" s="1"/>
      <c r="AY555" s="1"/>
      <c r="AZ555" s="1"/>
      <c r="BA555" s="1"/>
      <c r="BB555" s="1"/>
    </row>
    <row r="556" spans="1:54" ht="12.75" customHeight="1">
      <c r="A556" s="6"/>
      <c r="B556" s="5"/>
      <c r="C556" s="4"/>
      <c r="D556" s="1"/>
      <c r="E556" s="1"/>
      <c r="F556" s="3"/>
      <c r="G556" s="3"/>
      <c r="H556" s="2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  <c r="AT556" s="1"/>
      <c r="AU556" s="1"/>
      <c r="AV556" s="1"/>
      <c r="AW556" s="1"/>
      <c r="AX556" s="1"/>
      <c r="AY556" s="1"/>
      <c r="AZ556" s="1"/>
      <c r="BA556" s="1"/>
      <c r="BB556" s="1"/>
    </row>
    <row r="557" spans="1:54" ht="12.75" customHeight="1">
      <c r="A557" s="6"/>
      <c r="B557" s="5"/>
      <c r="C557" s="4"/>
      <c r="D557" s="1"/>
      <c r="E557" s="1"/>
      <c r="F557" s="3"/>
      <c r="G557" s="3"/>
      <c r="H557" s="2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  <c r="AT557" s="1"/>
      <c r="AU557" s="1"/>
      <c r="AV557" s="1"/>
      <c r="AW557" s="1"/>
      <c r="AX557" s="1"/>
      <c r="AY557" s="1"/>
      <c r="AZ557" s="1"/>
      <c r="BA557" s="1"/>
      <c r="BB557" s="1"/>
    </row>
    <row r="558" spans="1:54" ht="12.75" customHeight="1">
      <c r="A558" s="6"/>
      <c r="B558" s="5"/>
      <c r="C558" s="4"/>
      <c r="D558" s="1"/>
      <c r="E558" s="1"/>
      <c r="F558" s="3"/>
      <c r="G558" s="3"/>
      <c r="H558" s="2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  <c r="AT558" s="1"/>
      <c r="AU558" s="1"/>
      <c r="AV558" s="1"/>
      <c r="AW558" s="1"/>
      <c r="AX558" s="1"/>
      <c r="AY558" s="1"/>
      <c r="AZ558" s="1"/>
      <c r="BA558" s="1"/>
      <c r="BB558" s="1"/>
    </row>
    <row r="559" spans="1:54" ht="12.75" customHeight="1">
      <c r="A559" s="6"/>
      <c r="B559" s="5"/>
      <c r="C559" s="4"/>
      <c r="D559" s="1"/>
      <c r="E559" s="1"/>
      <c r="F559" s="3"/>
      <c r="G559" s="3"/>
      <c r="H559" s="2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  <c r="AT559" s="1"/>
      <c r="AU559" s="1"/>
      <c r="AV559" s="1"/>
      <c r="AW559" s="1"/>
      <c r="AX559" s="1"/>
      <c r="AY559" s="1"/>
      <c r="AZ559" s="1"/>
      <c r="BA559" s="1"/>
      <c r="BB559" s="1"/>
    </row>
    <row r="560" spans="1:54" ht="12.75" customHeight="1">
      <c r="A560" s="6"/>
      <c r="B560" s="5"/>
      <c r="C560" s="4"/>
      <c r="D560" s="1"/>
      <c r="E560" s="1"/>
      <c r="F560" s="3"/>
      <c r="G560" s="3"/>
      <c r="H560" s="2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  <c r="AT560" s="1"/>
      <c r="AU560" s="1"/>
      <c r="AV560" s="1"/>
      <c r="AW560" s="1"/>
      <c r="AX560" s="1"/>
      <c r="AY560" s="1"/>
      <c r="AZ560" s="1"/>
      <c r="BA560" s="1"/>
      <c r="BB560" s="1"/>
    </row>
    <row r="561" spans="1:54" ht="12.75" customHeight="1">
      <c r="A561" s="6"/>
      <c r="B561" s="5"/>
      <c r="C561" s="4"/>
      <c r="D561" s="1"/>
      <c r="E561" s="1"/>
      <c r="F561" s="3"/>
      <c r="G561" s="3"/>
      <c r="H561" s="2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  <c r="AT561" s="1"/>
      <c r="AU561" s="1"/>
      <c r="AV561" s="1"/>
      <c r="AW561" s="1"/>
      <c r="AX561" s="1"/>
      <c r="AY561" s="1"/>
      <c r="AZ561" s="1"/>
      <c r="BA561" s="1"/>
      <c r="BB561" s="1"/>
    </row>
    <row r="562" spans="1:54" ht="12.75" customHeight="1">
      <c r="A562" s="6"/>
      <c r="B562" s="5"/>
      <c r="C562" s="4"/>
      <c r="D562" s="1"/>
      <c r="E562" s="1"/>
      <c r="F562" s="3"/>
      <c r="G562" s="3"/>
      <c r="H562" s="2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  <c r="AT562" s="1"/>
      <c r="AU562" s="1"/>
      <c r="AV562" s="1"/>
      <c r="AW562" s="1"/>
      <c r="AX562" s="1"/>
      <c r="AY562" s="1"/>
      <c r="AZ562" s="1"/>
      <c r="BA562" s="1"/>
      <c r="BB562" s="1"/>
    </row>
    <row r="563" spans="1:54" ht="12.75" customHeight="1">
      <c r="A563" s="6"/>
      <c r="B563" s="5"/>
      <c r="C563" s="4"/>
      <c r="D563" s="1"/>
      <c r="E563" s="1"/>
      <c r="F563" s="3"/>
      <c r="G563" s="3"/>
      <c r="H563" s="2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  <c r="AT563" s="1"/>
      <c r="AU563" s="1"/>
      <c r="AV563" s="1"/>
      <c r="AW563" s="1"/>
      <c r="AX563" s="1"/>
      <c r="AY563" s="1"/>
      <c r="AZ563" s="1"/>
      <c r="BA563" s="1"/>
      <c r="BB563" s="1"/>
    </row>
    <row r="564" spans="1:54" ht="12.75" customHeight="1">
      <c r="A564" s="6"/>
      <c r="B564" s="5"/>
      <c r="C564" s="4"/>
      <c r="D564" s="1"/>
      <c r="E564" s="1"/>
      <c r="F564" s="3"/>
      <c r="G564" s="3"/>
      <c r="H564" s="2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  <c r="AT564" s="1"/>
      <c r="AU564" s="1"/>
      <c r="AV564" s="1"/>
      <c r="AW564" s="1"/>
      <c r="AX564" s="1"/>
      <c r="AY564" s="1"/>
      <c r="AZ564" s="1"/>
      <c r="BA564" s="1"/>
      <c r="BB564" s="1"/>
    </row>
    <row r="565" spans="1:54" ht="12.75" customHeight="1">
      <c r="A565" s="6"/>
      <c r="B565" s="5"/>
      <c r="C565" s="4"/>
      <c r="D565" s="1"/>
      <c r="E565" s="1"/>
      <c r="F565" s="3"/>
      <c r="G565" s="3"/>
      <c r="H565" s="2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  <c r="AT565" s="1"/>
      <c r="AU565" s="1"/>
      <c r="AV565" s="1"/>
      <c r="AW565" s="1"/>
      <c r="AX565" s="1"/>
      <c r="AY565" s="1"/>
      <c r="AZ565" s="1"/>
      <c r="BA565" s="1"/>
      <c r="BB565" s="1"/>
    </row>
    <row r="566" spans="1:54" ht="12.75" customHeight="1">
      <c r="A566" s="6"/>
      <c r="B566" s="5"/>
      <c r="C566" s="4"/>
      <c r="D566" s="1"/>
      <c r="E566" s="1"/>
      <c r="F566" s="3"/>
      <c r="G566" s="3"/>
      <c r="H566" s="2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  <c r="AT566" s="1"/>
      <c r="AU566" s="1"/>
      <c r="AV566" s="1"/>
      <c r="AW566" s="1"/>
      <c r="AX566" s="1"/>
      <c r="AY566" s="1"/>
      <c r="AZ566" s="1"/>
      <c r="BA566" s="1"/>
      <c r="BB566" s="1"/>
    </row>
    <row r="567" spans="1:54" ht="12.75" customHeight="1">
      <c r="A567" s="6"/>
      <c r="B567" s="5"/>
      <c r="C567" s="4"/>
      <c r="D567" s="1"/>
      <c r="E567" s="1"/>
      <c r="F567" s="3"/>
      <c r="G567" s="3"/>
      <c r="H567" s="2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  <c r="AT567" s="1"/>
      <c r="AU567" s="1"/>
      <c r="AV567" s="1"/>
      <c r="AW567" s="1"/>
      <c r="AX567" s="1"/>
      <c r="AY567" s="1"/>
      <c r="AZ567" s="1"/>
      <c r="BA567" s="1"/>
      <c r="BB567" s="1"/>
    </row>
    <row r="568" spans="1:54" ht="12.75" customHeight="1">
      <c r="A568" s="6"/>
      <c r="B568" s="5"/>
      <c r="C568" s="4"/>
      <c r="D568" s="1"/>
      <c r="E568" s="1"/>
      <c r="F568" s="3"/>
      <c r="G568" s="3"/>
      <c r="H568" s="2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  <c r="AT568" s="1"/>
      <c r="AU568" s="1"/>
      <c r="AV568" s="1"/>
      <c r="AW568" s="1"/>
      <c r="AX568" s="1"/>
      <c r="AY568" s="1"/>
      <c r="AZ568" s="1"/>
      <c r="BA568" s="1"/>
      <c r="BB568" s="1"/>
    </row>
    <row r="569" spans="1:54" ht="12.75" customHeight="1">
      <c r="A569" s="6"/>
      <c r="B569" s="5"/>
      <c r="C569" s="4"/>
      <c r="D569" s="1"/>
      <c r="E569" s="1"/>
      <c r="F569" s="3"/>
      <c r="G569" s="3"/>
      <c r="H569" s="2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  <c r="AT569" s="1"/>
      <c r="AU569" s="1"/>
      <c r="AV569" s="1"/>
      <c r="AW569" s="1"/>
      <c r="AX569" s="1"/>
      <c r="AY569" s="1"/>
      <c r="AZ569" s="1"/>
      <c r="BA569" s="1"/>
      <c r="BB569" s="1"/>
    </row>
    <row r="570" spans="1:54" ht="12.75" customHeight="1">
      <c r="A570" s="6"/>
      <c r="B570" s="5"/>
      <c r="C570" s="4"/>
      <c r="D570" s="1"/>
      <c r="E570" s="1"/>
      <c r="F570" s="3"/>
      <c r="G570" s="3"/>
      <c r="H570" s="2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  <c r="AT570" s="1"/>
      <c r="AU570" s="1"/>
      <c r="AV570" s="1"/>
      <c r="AW570" s="1"/>
      <c r="AX570" s="1"/>
      <c r="AY570" s="1"/>
      <c r="AZ570" s="1"/>
      <c r="BA570" s="1"/>
      <c r="BB570" s="1"/>
    </row>
    <row r="571" spans="1:54" ht="12.75" customHeight="1">
      <c r="A571" s="6"/>
      <c r="B571" s="5"/>
      <c r="C571" s="4"/>
      <c r="D571" s="1"/>
      <c r="E571" s="1"/>
      <c r="F571" s="3"/>
      <c r="G571" s="3"/>
      <c r="H571" s="2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  <c r="AT571" s="1"/>
      <c r="AU571" s="1"/>
      <c r="AV571" s="1"/>
      <c r="AW571" s="1"/>
      <c r="AX571" s="1"/>
      <c r="AY571" s="1"/>
      <c r="AZ571" s="1"/>
      <c r="BA571" s="1"/>
      <c r="BB571" s="1"/>
    </row>
    <row r="572" spans="1:54" ht="12.75" customHeight="1">
      <c r="A572" s="6"/>
      <c r="B572" s="5"/>
      <c r="C572" s="4"/>
      <c r="D572" s="1"/>
      <c r="E572" s="1"/>
      <c r="F572" s="3"/>
      <c r="G572" s="3"/>
      <c r="H572" s="2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  <c r="AT572" s="1"/>
      <c r="AU572" s="1"/>
      <c r="AV572" s="1"/>
      <c r="AW572" s="1"/>
      <c r="AX572" s="1"/>
      <c r="AY572" s="1"/>
      <c r="AZ572" s="1"/>
      <c r="BA572" s="1"/>
      <c r="BB572" s="1"/>
    </row>
    <row r="573" spans="1:54" ht="12.75" customHeight="1">
      <c r="A573" s="6"/>
      <c r="B573" s="5"/>
      <c r="C573" s="4"/>
      <c r="D573" s="1"/>
      <c r="E573" s="1"/>
      <c r="F573" s="3"/>
      <c r="G573" s="3"/>
      <c r="H573" s="2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  <c r="AT573" s="1"/>
      <c r="AU573" s="1"/>
      <c r="AV573" s="1"/>
      <c r="AW573" s="1"/>
      <c r="AX573" s="1"/>
      <c r="AY573" s="1"/>
      <c r="AZ573" s="1"/>
      <c r="BA573" s="1"/>
      <c r="BB573" s="1"/>
    </row>
    <row r="574" spans="1:54" ht="12.75" customHeight="1">
      <c r="A574" s="6"/>
      <c r="B574" s="5"/>
      <c r="C574" s="4"/>
      <c r="D574" s="1"/>
      <c r="E574" s="1"/>
      <c r="F574" s="3"/>
      <c r="G574" s="3"/>
      <c r="H574" s="2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  <c r="AT574" s="1"/>
      <c r="AU574" s="1"/>
      <c r="AV574" s="1"/>
      <c r="AW574" s="1"/>
      <c r="AX574" s="1"/>
      <c r="AY574" s="1"/>
      <c r="AZ574" s="1"/>
      <c r="BA574" s="1"/>
      <c r="BB574" s="1"/>
    </row>
    <row r="575" spans="1:54" ht="12.75" customHeight="1">
      <c r="A575" s="6"/>
      <c r="B575" s="5"/>
      <c r="C575" s="4"/>
      <c r="D575" s="1"/>
      <c r="E575" s="1"/>
      <c r="F575" s="3"/>
      <c r="G575" s="3"/>
      <c r="H575" s="2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  <c r="AT575" s="1"/>
      <c r="AU575" s="1"/>
      <c r="AV575" s="1"/>
      <c r="AW575" s="1"/>
      <c r="AX575" s="1"/>
      <c r="AY575" s="1"/>
      <c r="AZ575" s="1"/>
      <c r="BA575" s="1"/>
      <c r="BB575" s="1"/>
    </row>
    <row r="576" spans="1:54" ht="12.75" customHeight="1">
      <c r="A576" s="6"/>
      <c r="B576" s="5"/>
      <c r="C576" s="4"/>
      <c r="D576" s="1"/>
      <c r="E576" s="1"/>
      <c r="F576" s="3"/>
      <c r="G576" s="3"/>
      <c r="H576" s="2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  <c r="AT576" s="1"/>
      <c r="AU576" s="1"/>
      <c r="AV576" s="1"/>
      <c r="AW576" s="1"/>
      <c r="AX576" s="1"/>
      <c r="AY576" s="1"/>
      <c r="AZ576" s="1"/>
      <c r="BA576" s="1"/>
      <c r="BB576" s="1"/>
    </row>
    <row r="577" spans="1:54" ht="12.75" customHeight="1">
      <c r="A577" s="6"/>
      <c r="B577" s="5"/>
      <c r="C577" s="4"/>
      <c r="D577" s="1"/>
      <c r="E577" s="1"/>
      <c r="F577" s="3"/>
      <c r="G577" s="3"/>
      <c r="H577" s="2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  <c r="AT577" s="1"/>
      <c r="AU577" s="1"/>
      <c r="AV577" s="1"/>
      <c r="AW577" s="1"/>
      <c r="AX577" s="1"/>
      <c r="AY577" s="1"/>
      <c r="AZ577" s="1"/>
      <c r="BA577" s="1"/>
      <c r="BB577" s="1"/>
    </row>
    <row r="578" spans="1:54" ht="12.75" customHeight="1">
      <c r="A578" s="6"/>
      <c r="B578" s="5"/>
      <c r="C578" s="4"/>
      <c r="D578" s="1"/>
      <c r="E578" s="1"/>
      <c r="F578" s="3"/>
      <c r="G578" s="3"/>
      <c r="H578" s="2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  <c r="AT578" s="1"/>
      <c r="AU578" s="1"/>
      <c r="AV578" s="1"/>
      <c r="AW578" s="1"/>
      <c r="AX578" s="1"/>
      <c r="AY578" s="1"/>
      <c r="AZ578" s="1"/>
      <c r="BA578" s="1"/>
      <c r="BB578" s="1"/>
    </row>
    <row r="579" spans="1:54" ht="12.75" customHeight="1">
      <c r="A579" s="6"/>
      <c r="B579" s="5"/>
      <c r="C579" s="4"/>
      <c r="D579" s="1"/>
      <c r="E579" s="1"/>
      <c r="F579" s="3"/>
      <c r="G579" s="3"/>
      <c r="H579" s="2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  <c r="AT579" s="1"/>
      <c r="AU579" s="1"/>
      <c r="AV579" s="1"/>
      <c r="AW579" s="1"/>
      <c r="AX579" s="1"/>
      <c r="AY579" s="1"/>
      <c r="AZ579" s="1"/>
      <c r="BA579" s="1"/>
      <c r="BB579" s="1"/>
    </row>
    <row r="580" spans="1:54" ht="12.75" customHeight="1">
      <c r="A580" s="6"/>
      <c r="B580" s="5"/>
      <c r="C580" s="4"/>
      <c r="D580" s="1"/>
      <c r="E580" s="1"/>
      <c r="F580" s="3"/>
      <c r="G580" s="3"/>
      <c r="H580" s="2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  <c r="AT580" s="1"/>
      <c r="AU580" s="1"/>
      <c r="AV580" s="1"/>
      <c r="AW580" s="1"/>
      <c r="AX580" s="1"/>
      <c r="AY580" s="1"/>
      <c r="AZ580" s="1"/>
      <c r="BA580" s="1"/>
      <c r="BB580" s="1"/>
    </row>
    <row r="581" spans="1:54" ht="12.75" customHeight="1">
      <c r="A581" s="6"/>
      <c r="B581" s="5"/>
      <c r="C581" s="4"/>
      <c r="D581" s="1"/>
      <c r="E581" s="1"/>
      <c r="F581" s="3"/>
      <c r="G581" s="3"/>
      <c r="H581" s="2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  <c r="AT581" s="1"/>
      <c r="AU581" s="1"/>
      <c r="AV581" s="1"/>
      <c r="AW581" s="1"/>
      <c r="AX581" s="1"/>
      <c r="AY581" s="1"/>
      <c r="AZ581" s="1"/>
      <c r="BA581" s="1"/>
      <c r="BB581" s="1"/>
    </row>
    <row r="582" spans="1:54" ht="12.75" customHeight="1">
      <c r="A582" s="6"/>
      <c r="B582" s="5"/>
      <c r="C582" s="4"/>
      <c r="D582" s="1"/>
      <c r="E582" s="1"/>
      <c r="F582" s="3"/>
      <c r="G582" s="3"/>
      <c r="H582" s="2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  <c r="AT582" s="1"/>
      <c r="AU582" s="1"/>
      <c r="AV582" s="1"/>
      <c r="AW582" s="1"/>
      <c r="AX582" s="1"/>
      <c r="AY582" s="1"/>
      <c r="AZ582" s="1"/>
      <c r="BA582" s="1"/>
      <c r="BB582" s="1"/>
    </row>
    <row r="583" spans="1:54" ht="12.75" customHeight="1">
      <c r="A583" s="6"/>
      <c r="B583" s="5"/>
      <c r="C583" s="4"/>
      <c r="D583" s="1"/>
      <c r="E583" s="1"/>
      <c r="F583" s="3"/>
      <c r="G583" s="3"/>
      <c r="H583" s="2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  <c r="AT583" s="1"/>
      <c r="AU583" s="1"/>
      <c r="AV583" s="1"/>
      <c r="AW583" s="1"/>
      <c r="AX583" s="1"/>
      <c r="AY583" s="1"/>
      <c r="AZ583" s="1"/>
      <c r="BA583" s="1"/>
      <c r="BB583" s="1"/>
    </row>
    <row r="584" spans="1:54" ht="12.75" customHeight="1">
      <c r="A584" s="6"/>
      <c r="B584" s="5"/>
      <c r="C584" s="4"/>
      <c r="D584" s="1"/>
      <c r="E584" s="1"/>
      <c r="F584" s="3"/>
      <c r="G584" s="3"/>
      <c r="H584" s="2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  <c r="AT584" s="1"/>
      <c r="AU584" s="1"/>
      <c r="AV584" s="1"/>
      <c r="AW584" s="1"/>
      <c r="AX584" s="1"/>
      <c r="AY584" s="1"/>
      <c r="AZ584" s="1"/>
      <c r="BA584" s="1"/>
      <c r="BB584" s="1"/>
    </row>
    <row r="585" spans="1:54" ht="12.75" customHeight="1">
      <c r="A585" s="6"/>
      <c r="B585" s="5"/>
      <c r="C585" s="4"/>
      <c r="D585" s="1"/>
      <c r="E585" s="1"/>
      <c r="F585" s="3"/>
      <c r="G585" s="3"/>
      <c r="H585" s="2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  <c r="AT585" s="1"/>
      <c r="AU585" s="1"/>
      <c r="AV585" s="1"/>
      <c r="AW585" s="1"/>
      <c r="AX585" s="1"/>
      <c r="AY585" s="1"/>
      <c r="AZ585" s="1"/>
      <c r="BA585" s="1"/>
      <c r="BB585" s="1"/>
    </row>
    <row r="586" spans="1:54" ht="12.75" customHeight="1">
      <c r="A586" s="6"/>
      <c r="B586" s="5"/>
      <c r="C586" s="4"/>
      <c r="D586" s="1"/>
      <c r="E586" s="1"/>
      <c r="F586" s="3"/>
      <c r="G586" s="3"/>
      <c r="H586" s="2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  <c r="AT586" s="1"/>
      <c r="AU586" s="1"/>
      <c r="AV586" s="1"/>
      <c r="AW586" s="1"/>
      <c r="AX586" s="1"/>
      <c r="AY586" s="1"/>
      <c r="AZ586" s="1"/>
      <c r="BA586" s="1"/>
      <c r="BB586" s="1"/>
    </row>
    <row r="587" spans="1:54" ht="12.75" customHeight="1">
      <c r="A587" s="6"/>
      <c r="B587" s="5"/>
      <c r="C587" s="4"/>
      <c r="D587" s="1"/>
      <c r="E587" s="1"/>
      <c r="F587" s="3"/>
      <c r="G587" s="3"/>
      <c r="H587" s="2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  <c r="AT587" s="1"/>
      <c r="AU587" s="1"/>
      <c r="AV587" s="1"/>
      <c r="AW587" s="1"/>
      <c r="AX587" s="1"/>
      <c r="AY587" s="1"/>
      <c r="AZ587" s="1"/>
      <c r="BA587" s="1"/>
      <c r="BB587" s="1"/>
    </row>
    <row r="588" spans="1:54" ht="12.75" customHeight="1">
      <c r="A588" s="6"/>
      <c r="B588" s="5"/>
      <c r="C588" s="4"/>
      <c r="D588" s="1"/>
      <c r="E588" s="1"/>
      <c r="F588" s="3"/>
      <c r="G588" s="3"/>
      <c r="H588" s="2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  <c r="AT588" s="1"/>
      <c r="AU588" s="1"/>
      <c r="AV588" s="1"/>
      <c r="AW588" s="1"/>
      <c r="AX588" s="1"/>
      <c r="AY588" s="1"/>
      <c r="AZ588" s="1"/>
      <c r="BA588" s="1"/>
      <c r="BB588" s="1"/>
    </row>
    <row r="589" spans="1:54" ht="12.75" customHeight="1">
      <c r="A589" s="6"/>
      <c r="B589" s="5"/>
      <c r="C589" s="4"/>
      <c r="D589" s="1"/>
      <c r="E589" s="1"/>
      <c r="F589" s="3"/>
      <c r="G589" s="3"/>
      <c r="H589" s="2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  <c r="AT589" s="1"/>
      <c r="AU589" s="1"/>
      <c r="AV589" s="1"/>
      <c r="AW589" s="1"/>
      <c r="AX589" s="1"/>
      <c r="AY589" s="1"/>
      <c r="AZ589" s="1"/>
      <c r="BA589" s="1"/>
      <c r="BB589" s="1"/>
    </row>
    <row r="590" spans="1:54" ht="12.75" customHeight="1">
      <c r="A590" s="6"/>
      <c r="B590" s="5"/>
      <c r="C590" s="4"/>
      <c r="D590" s="1"/>
      <c r="E590" s="1"/>
      <c r="F590" s="3"/>
      <c r="G590" s="3"/>
      <c r="H590" s="2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  <c r="AT590" s="1"/>
      <c r="AU590" s="1"/>
      <c r="AV590" s="1"/>
      <c r="AW590" s="1"/>
      <c r="AX590" s="1"/>
      <c r="AY590" s="1"/>
      <c r="AZ590" s="1"/>
      <c r="BA590" s="1"/>
      <c r="BB590" s="1"/>
    </row>
    <row r="591" spans="1:54" ht="12.75" customHeight="1">
      <c r="A591" s="6"/>
      <c r="B591" s="5"/>
      <c r="C591" s="4"/>
      <c r="D591" s="1"/>
      <c r="E591" s="1"/>
      <c r="F591" s="3"/>
      <c r="G591" s="3"/>
      <c r="H591" s="2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  <c r="AT591" s="1"/>
      <c r="AU591" s="1"/>
      <c r="AV591" s="1"/>
      <c r="AW591" s="1"/>
      <c r="AX591" s="1"/>
      <c r="AY591" s="1"/>
      <c r="AZ591" s="1"/>
      <c r="BA591" s="1"/>
      <c r="BB591" s="1"/>
    </row>
    <row r="592" spans="1:54" ht="12.75" customHeight="1">
      <c r="A592" s="6"/>
      <c r="B592" s="5"/>
      <c r="C592" s="4"/>
      <c r="D592" s="1"/>
      <c r="E592" s="1"/>
      <c r="F592" s="3"/>
      <c r="G592" s="3"/>
      <c r="H592" s="2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  <c r="AT592" s="1"/>
      <c r="AU592" s="1"/>
      <c r="AV592" s="1"/>
      <c r="AW592" s="1"/>
      <c r="AX592" s="1"/>
      <c r="AY592" s="1"/>
      <c r="AZ592" s="1"/>
      <c r="BA592" s="1"/>
      <c r="BB592" s="1"/>
    </row>
    <row r="593" spans="1:54" ht="12.75" customHeight="1">
      <c r="A593" s="6"/>
      <c r="B593" s="5"/>
      <c r="C593" s="4"/>
      <c r="D593" s="1"/>
      <c r="E593" s="1"/>
      <c r="F593" s="3"/>
      <c r="G593" s="3"/>
      <c r="H593" s="2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  <c r="AT593" s="1"/>
      <c r="AU593" s="1"/>
      <c r="AV593" s="1"/>
      <c r="AW593" s="1"/>
      <c r="AX593" s="1"/>
      <c r="AY593" s="1"/>
      <c r="AZ593" s="1"/>
      <c r="BA593" s="1"/>
      <c r="BB593" s="1"/>
    </row>
    <row r="594" spans="1:54" ht="12.75" customHeight="1">
      <c r="A594" s="6"/>
      <c r="B594" s="5"/>
      <c r="C594" s="4"/>
      <c r="D594" s="1"/>
      <c r="E594" s="1"/>
      <c r="F594" s="3"/>
      <c r="G594" s="3"/>
      <c r="H594" s="2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  <c r="AT594" s="1"/>
      <c r="AU594" s="1"/>
      <c r="AV594" s="1"/>
      <c r="AW594" s="1"/>
      <c r="AX594" s="1"/>
      <c r="AY594" s="1"/>
      <c r="AZ594" s="1"/>
      <c r="BA594" s="1"/>
      <c r="BB594" s="1"/>
    </row>
    <row r="595" spans="1:54" ht="12.75" customHeight="1">
      <c r="A595" s="6"/>
      <c r="B595" s="5"/>
      <c r="C595" s="4"/>
      <c r="D595" s="1"/>
      <c r="E595" s="1"/>
      <c r="F595" s="3"/>
      <c r="G595" s="3"/>
      <c r="H595" s="2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  <c r="AT595" s="1"/>
      <c r="AU595" s="1"/>
      <c r="AV595" s="1"/>
      <c r="AW595" s="1"/>
      <c r="AX595" s="1"/>
      <c r="AY595" s="1"/>
      <c r="AZ595" s="1"/>
      <c r="BA595" s="1"/>
      <c r="BB595" s="1"/>
    </row>
    <row r="596" spans="1:54" ht="12.75" customHeight="1">
      <c r="A596" s="6"/>
      <c r="B596" s="5"/>
      <c r="C596" s="4"/>
      <c r="D596" s="1"/>
      <c r="E596" s="1"/>
      <c r="F596" s="3"/>
      <c r="G596" s="3"/>
      <c r="H596" s="2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  <c r="AT596" s="1"/>
      <c r="AU596" s="1"/>
      <c r="AV596" s="1"/>
      <c r="AW596" s="1"/>
      <c r="AX596" s="1"/>
      <c r="AY596" s="1"/>
      <c r="AZ596" s="1"/>
      <c r="BA596" s="1"/>
      <c r="BB596" s="1"/>
    </row>
    <row r="597" spans="1:54" ht="12.75" customHeight="1">
      <c r="A597" s="6"/>
      <c r="B597" s="5"/>
      <c r="C597" s="4"/>
      <c r="D597" s="1"/>
      <c r="E597" s="1"/>
      <c r="F597" s="3"/>
      <c r="G597" s="3"/>
      <c r="H597" s="2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  <c r="AT597" s="1"/>
      <c r="AU597" s="1"/>
      <c r="AV597" s="1"/>
      <c r="AW597" s="1"/>
      <c r="AX597" s="1"/>
      <c r="AY597" s="1"/>
      <c r="AZ597" s="1"/>
      <c r="BA597" s="1"/>
      <c r="BB597" s="1"/>
    </row>
    <row r="598" spans="1:54" ht="12.75" customHeight="1">
      <c r="A598" s="6"/>
      <c r="B598" s="5"/>
      <c r="C598" s="4"/>
      <c r="D598" s="1"/>
      <c r="E598" s="1"/>
      <c r="F598" s="3"/>
      <c r="G598" s="3"/>
      <c r="H598" s="2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  <c r="AT598" s="1"/>
      <c r="AU598" s="1"/>
      <c r="AV598" s="1"/>
      <c r="AW598" s="1"/>
      <c r="AX598" s="1"/>
      <c r="AY598" s="1"/>
      <c r="AZ598" s="1"/>
      <c r="BA598" s="1"/>
      <c r="BB598" s="1"/>
    </row>
    <row r="599" spans="1:54" ht="12.75" customHeight="1">
      <c r="A599" s="6"/>
      <c r="B599" s="5"/>
      <c r="C599" s="4"/>
      <c r="D599" s="1"/>
      <c r="E599" s="1"/>
      <c r="F599" s="3"/>
      <c r="G599" s="3"/>
      <c r="H599" s="2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  <c r="AT599" s="1"/>
      <c r="AU599" s="1"/>
      <c r="AV599" s="1"/>
      <c r="AW599" s="1"/>
      <c r="AX599" s="1"/>
      <c r="AY599" s="1"/>
      <c r="AZ599" s="1"/>
      <c r="BA599" s="1"/>
      <c r="BB599" s="1"/>
    </row>
    <row r="600" spans="1:54" ht="12.75" customHeight="1">
      <c r="A600" s="6"/>
      <c r="B600" s="5"/>
      <c r="C600" s="4"/>
      <c r="D600" s="1"/>
      <c r="E600" s="1"/>
      <c r="F600" s="3"/>
      <c r="G600" s="3"/>
      <c r="H600" s="2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  <c r="AT600" s="1"/>
      <c r="AU600" s="1"/>
      <c r="AV600" s="1"/>
      <c r="AW600" s="1"/>
      <c r="AX600" s="1"/>
      <c r="AY600" s="1"/>
      <c r="AZ600" s="1"/>
      <c r="BA600" s="1"/>
      <c r="BB600" s="1"/>
    </row>
    <row r="601" spans="1:54" ht="12.75" customHeight="1">
      <c r="A601" s="6"/>
      <c r="B601" s="5"/>
      <c r="C601" s="4"/>
      <c r="D601" s="1"/>
      <c r="E601" s="1"/>
      <c r="F601" s="3"/>
      <c r="G601" s="3"/>
      <c r="H601" s="2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  <c r="AT601" s="1"/>
      <c r="AU601" s="1"/>
      <c r="AV601" s="1"/>
      <c r="AW601" s="1"/>
      <c r="AX601" s="1"/>
      <c r="AY601" s="1"/>
      <c r="AZ601" s="1"/>
      <c r="BA601" s="1"/>
      <c r="BB601" s="1"/>
    </row>
    <row r="602" spans="1:54" ht="12.75" customHeight="1">
      <c r="A602" s="6"/>
      <c r="B602" s="5"/>
      <c r="C602" s="4"/>
      <c r="D602" s="1"/>
      <c r="E602" s="1"/>
      <c r="F602" s="3"/>
      <c r="G602" s="3"/>
      <c r="H602" s="2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  <c r="AT602" s="1"/>
      <c r="AU602" s="1"/>
      <c r="AV602" s="1"/>
      <c r="AW602" s="1"/>
      <c r="AX602" s="1"/>
      <c r="AY602" s="1"/>
      <c r="AZ602" s="1"/>
      <c r="BA602" s="1"/>
      <c r="BB602" s="1"/>
    </row>
    <row r="603" spans="1:54" ht="12.75" customHeight="1">
      <c r="A603" s="6"/>
      <c r="B603" s="5"/>
      <c r="C603" s="4"/>
      <c r="D603" s="1"/>
      <c r="E603" s="1"/>
      <c r="F603" s="3"/>
      <c r="G603" s="3"/>
      <c r="H603" s="2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  <c r="AT603" s="1"/>
      <c r="AU603" s="1"/>
      <c r="AV603" s="1"/>
      <c r="AW603" s="1"/>
      <c r="AX603" s="1"/>
      <c r="AY603" s="1"/>
      <c r="AZ603" s="1"/>
      <c r="BA603" s="1"/>
      <c r="BB603" s="1"/>
    </row>
    <row r="604" spans="1:54" ht="12.75" customHeight="1">
      <c r="A604" s="6"/>
      <c r="B604" s="5"/>
      <c r="C604" s="4"/>
      <c r="D604" s="1"/>
      <c r="E604" s="1"/>
      <c r="F604" s="3"/>
      <c r="G604" s="3"/>
      <c r="H604" s="2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  <c r="AT604" s="1"/>
      <c r="AU604" s="1"/>
      <c r="AV604" s="1"/>
      <c r="AW604" s="1"/>
      <c r="AX604" s="1"/>
      <c r="AY604" s="1"/>
      <c r="AZ604" s="1"/>
      <c r="BA604" s="1"/>
      <c r="BB604" s="1"/>
    </row>
    <row r="605" spans="1:54" ht="12.75" customHeight="1">
      <c r="A605" s="6"/>
      <c r="B605" s="5"/>
      <c r="C605" s="4"/>
      <c r="D605" s="1"/>
      <c r="E605" s="1"/>
      <c r="F605" s="3"/>
      <c r="G605" s="3"/>
      <c r="H605" s="2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  <c r="AT605" s="1"/>
      <c r="AU605" s="1"/>
      <c r="AV605" s="1"/>
      <c r="AW605" s="1"/>
      <c r="AX605" s="1"/>
      <c r="AY605" s="1"/>
      <c r="AZ605" s="1"/>
      <c r="BA605" s="1"/>
      <c r="BB605" s="1"/>
    </row>
    <row r="606" spans="1:54" ht="12.75" customHeight="1">
      <c r="A606" s="6"/>
      <c r="B606" s="5"/>
      <c r="C606" s="4"/>
      <c r="D606" s="1"/>
      <c r="E606" s="1"/>
      <c r="F606" s="3"/>
      <c r="G606" s="3"/>
      <c r="H606" s="2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  <c r="AT606" s="1"/>
      <c r="AU606" s="1"/>
      <c r="AV606" s="1"/>
      <c r="AW606" s="1"/>
      <c r="AX606" s="1"/>
      <c r="AY606" s="1"/>
      <c r="AZ606" s="1"/>
      <c r="BA606" s="1"/>
      <c r="BB606" s="1"/>
    </row>
    <row r="607" spans="1:54" ht="12.75" customHeight="1">
      <c r="A607" s="6"/>
      <c r="B607" s="5"/>
      <c r="C607" s="4"/>
      <c r="D607" s="1"/>
      <c r="E607" s="1"/>
      <c r="F607" s="3"/>
      <c r="G607" s="3"/>
      <c r="H607" s="2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  <c r="AT607" s="1"/>
      <c r="AU607" s="1"/>
      <c r="AV607" s="1"/>
      <c r="AW607" s="1"/>
      <c r="AX607" s="1"/>
      <c r="AY607" s="1"/>
      <c r="AZ607" s="1"/>
      <c r="BA607" s="1"/>
      <c r="BB607" s="1"/>
    </row>
    <row r="608" spans="1:54" ht="12.75" customHeight="1">
      <c r="A608" s="6"/>
      <c r="B608" s="5"/>
      <c r="C608" s="4"/>
      <c r="D608" s="1"/>
      <c r="E608" s="1"/>
      <c r="F608" s="3"/>
      <c r="G608" s="3"/>
      <c r="H608" s="2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  <c r="AT608" s="1"/>
      <c r="AU608" s="1"/>
      <c r="AV608" s="1"/>
      <c r="AW608" s="1"/>
      <c r="AX608" s="1"/>
      <c r="AY608" s="1"/>
      <c r="AZ608" s="1"/>
      <c r="BA608" s="1"/>
      <c r="BB608" s="1"/>
    </row>
    <row r="609" spans="1:54" ht="12.75" customHeight="1">
      <c r="A609" s="6"/>
      <c r="B609" s="5"/>
      <c r="C609" s="4"/>
      <c r="D609" s="1"/>
      <c r="E609" s="1"/>
      <c r="F609" s="3"/>
      <c r="G609" s="3"/>
      <c r="H609" s="2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  <c r="AT609" s="1"/>
      <c r="AU609" s="1"/>
      <c r="AV609" s="1"/>
      <c r="AW609" s="1"/>
      <c r="AX609" s="1"/>
      <c r="AY609" s="1"/>
      <c r="AZ609" s="1"/>
      <c r="BA609" s="1"/>
      <c r="BB609" s="1"/>
    </row>
    <row r="610" spans="1:54" ht="12.75" customHeight="1">
      <c r="A610" s="6"/>
      <c r="B610" s="5"/>
      <c r="C610" s="4"/>
      <c r="D610" s="1"/>
      <c r="E610" s="1"/>
      <c r="F610" s="3"/>
      <c r="G610" s="3"/>
      <c r="H610" s="2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  <c r="AT610" s="1"/>
      <c r="AU610" s="1"/>
      <c r="AV610" s="1"/>
      <c r="AW610" s="1"/>
      <c r="AX610" s="1"/>
      <c r="AY610" s="1"/>
      <c r="AZ610" s="1"/>
      <c r="BA610" s="1"/>
      <c r="BB610" s="1"/>
    </row>
    <row r="611" spans="1:54" ht="12.75" customHeight="1">
      <c r="A611" s="6"/>
      <c r="B611" s="5"/>
      <c r="C611" s="4"/>
      <c r="D611" s="1"/>
      <c r="E611" s="1"/>
      <c r="F611" s="3"/>
      <c r="G611" s="3"/>
      <c r="H611" s="2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  <c r="AT611" s="1"/>
      <c r="AU611" s="1"/>
      <c r="AV611" s="1"/>
      <c r="AW611" s="1"/>
      <c r="AX611" s="1"/>
      <c r="AY611" s="1"/>
      <c r="AZ611" s="1"/>
      <c r="BA611" s="1"/>
      <c r="BB611" s="1"/>
    </row>
    <row r="612" spans="1:54" ht="12.75" customHeight="1">
      <c r="A612" s="6"/>
      <c r="B612" s="5"/>
      <c r="C612" s="4"/>
      <c r="D612" s="1"/>
      <c r="E612" s="1"/>
      <c r="F612" s="3"/>
      <c r="G612" s="3"/>
      <c r="H612" s="2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  <c r="AT612" s="1"/>
      <c r="AU612" s="1"/>
      <c r="AV612" s="1"/>
      <c r="AW612" s="1"/>
      <c r="AX612" s="1"/>
      <c r="AY612" s="1"/>
      <c r="AZ612" s="1"/>
      <c r="BA612" s="1"/>
      <c r="BB612" s="1"/>
    </row>
    <row r="613" spans="1:54" ht="12.75" customHeight="1">
      <c r="A613" s="6"/>
      <c r="B613" s="5"/>
      <c r="C613" s="4"/>
      <c r="D613" s="1"/>
      <c r="E613" s="1"/>
      <c r="F613" s="3"/>
      <c r="G613" s="3"/>
      <c r="H613" s="2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  <c r="AT613" s="1"/>
      <c r="AU613" s="1"/>
      <c r="AV613" s="1"/>
      <c r="AW613" s="1"/>
      <c r="AX613" s="1"/>
      <c r="AY613" s="1"/>
      <c r="AZ613" s="1"/>
      <c r="BA613" s="1"/>
      <c r="BB613" s="1"/>
    </row>
    <row r="614" spans="1:54" ht="12.75" customHeight="1">
      <c r="A614" s="6"/>
      <c r="B614" s="5"/>
      <c r="C614" s="4"/>
      <c r="D614" s="1"/>
      <c r="E614" s="1"/>
      <c r="F614" s="3"/>
      <c r="G614" s="3"/>
      <c r="H614" s="2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  <c r="AT614" s="1"/>
      <c r="AU614" s="1"/>
      <c r="AV614" s="1"/>
      <c r="AW614" s="1"/>
      <c r="AX614" s="1"/>
      <c r="AY614" s="1"/>
      <c r="AZ614" s="1"/>
      <c r="BA614" s="1"/>
      <c r="BB614" s="1"/>
    </row>
    <row r="615" spans="1:54" ht="12.75" customHeight="1">
      <c r="A615" s="6"/>
      <c r="B615" s="5"/>
      <c r="C615" s="4"/>
      <c r="D615" s="1"/>
      <c r="E615" s="1"/>
      <c r="F615" s="3"/>
      <c r="G615" s="3"/>
      <c r="H615" s="2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  <c r="AT615" s="1"/>
      <c r="AU615" s="1"/>
      <c r="AV615" s="1"/>
      <c r="AW615" s="1"/>
      <c r="AX615" s="1"/>
      <c r="AY615" s="1"/>
      <c r="AZ615" s="1"/>
      <c r="BA615" s="1"/>
      <c r="BB615" s="1"/>
    </row>
    <row r="616" spans="1:54" ht="12.75" customHeight="1">
      <c r="A616" s="6"/>
      <c r="B616" s="5"/>
      <c r="C616" s="4"/>
      <c r="D616" s="1"/>
      <c r="E616" s="1"/>
      <c r="F616" s="3"/>
      <c r="G616" s="3"/>
      <c r="H616" s="2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  <c r="AT616" s="1"/>
      <c r="AU616" s="1"/>
      <c r="AV616" s="1"/>
      <c r="AW616" s="1"/>
      <c r="AX616" s="1"/>
      <c r="AY616" s="1"/>
      <c r="AZ616" s="1"/>
      <c r="BA616" s="1"/>
      <c r="BB616" s="1"/>
    </row>
    <row r="617" spans="1:54" ht="12.75" customHeight="1">
      <c r="A617" s="6"/>
      <c r="B617" s="5"/>
      <c r="C617" s="4"/>
      <c r="D617" s="1"/>
      <c r="E617" s="1"/>
      <c r="F617" s="3"/>
      <c r="G617" s="3"/>
      <c r="H617" s="2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  <c r="AT617" s="1"/>
      <c r="AU617" s="1"/>
      <c r="AV617" s="1"/>
      <c r="AW617" s="1"/>
      <c r="AX617" s="1"/>
      <c r="AY617" s="1"/>
      <c r="AZ617" s="1"/>
      <c r="BA617" s="1"/>
      <c r="BB617" s="1"/>
    </row>
    <row r="618" spans="1:54" ht="12.75" customHeight="1">
      <c r="A618" s="6"/>
      <c r="B618" s="5"/>
      <c r="C618" s="4"/>
      <c r="D618" s="1"/>
      <c r="E618" s="1"/>
      <c r="F618" s="3"/>
      <c r="G618" s="3"/>
      <c r="H618" s="2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  <c r="AT618" s="1"/>
      <c r="AU618" s="1"/>
      <c r="AV618" s="1"/>
      <c r="AW618" s="1"/>
      <c r="AX618" s="1"/>
      <c r="AY618" s="1"/>
      <c r="AZ618" s="1"/>
      <c r="BA618" s="1"/>
      <c r="BB618" s="1"/>
    </row>
    <row r="619" spans="1:54" ht="12.75" customHeight="1">
      <c r="A619" s="6"/>
      <c r="B619" s="5"/>
      <c r="C619" s="4"/>
      <c r="D619" s="1"/>
      <c r="E619" s="1"/>
      <c r="F619" s="3"/>
      <c r="G619" s="3"/>
      <c r="H619" s="2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  <c r="AT619" s="1"/>
      <c r="AU619" s="1"/>
      <c r="AV619" s="1"/>
      <c r="AW619" s="1"/>
      <c r="AX619" s="1"/>
      <c r="AY619" s="1"/>
      <c r="AZ619" s="1"/>
      <c r="BA619" s="1"/>
      <c r="BB619" s="1"/>
    </row>
    <row r="620" spans="1:54" ht="12.75" customHeight="1">
      <c r="A620" s="6"/>
      <c r="B620" s="5"/>
      <c r="C620" s="4"/>
      <c r="D620" s="1"/>
      <c r="E620" s="1"/>
      <c r="F620" s="3"/>
      <c r="G620" s="3"/>
      <c r="H620" s="2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  <c r="AT620" s="1"/>
      <c r="AU620" s="1"/>
      <c r="AV620" s="1"/>
      <c r="AW620" s="1"/>
      <c r="AX620" s="1"/>
      <c r="AY620" s="1"/>
      <c r="AZ620" s="1"/>
      <c r="BA620" s="1"/>
      <c r="BB620" s="1"/>
    </row>
    <row r="621" spans="1:54" ht="12.75" customHeight="1">
      <c r="A621" s="6"/>
      <c r="B621" s="5"/>
      <c r="C621" s="4"/>
      <c r="D621" s="1"/>
      <c r="E621" s="1"/>
      <c r="F621" s="3"/>
      <c r="G621" s="3"/>
      <c r="H621" s="2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  <c r="AT621" s="1"/>
      <c r="AU621" s="1"/>
      <c r="AV621" s="1"/>
      <c r="AW621" s="1"/>
      <c r="AX621" s="1"/>
      <c r="AY621" s="1"/>
      <c r="AZ621" s="1"/>
      <c r="BA621" s="1"/>
      <c r="BB621" s="1"/>
    </row>
    <row r="622" spans="1:54" ht="12.75" customHeight="1">
      <c r="A622" s="6"/>
      <c r="B622" s="5"/>
      <c r="C622" s="4"/>
      <c r="D622" s="1"/>
      <c r="E622" s="1"/>
      <c r="F622" s="3"/>
      <c r="G622" s="3"/>
      <c r="H622" s="2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  <c r="AT622" s="1"/>
      <c r="AU622" s="1"/>
      <c r="AV622" s="1"/>
      <c r="AW622" s="1"/>
      <c r="AX622" s="1"/>
      <c r="AY622" s="1"/>
      <c r="AZ622" s="1"/>
      <c r="BA622" s="1"/>
      <c r="BB622" s="1"/>
    </row>
    <row r="623" spans="1:54" ht="12.75" customHeight="1">
      <c r="A623" s="6"/>
      <c r="B623" s="5"/>
      <c r="C623" s="4"/>
      <c r="D623" s="1"/>
      <c r="E623" s="1"/>
      <c r="F623" s="3"/>
      <c r="G623" s="3"/>
      <c r="H623" s="2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  <c r="AT623" s="1"/>
      <c r="AU623" s="1"/>
      <c r="AV623" s="1"/>
      <c r="AW623" s="1"/>
      <c r="AX623" s="1"/>
      <c r="AY623" s="1"/>
      <c r="AZ623" s="1"/>
      <c r="BA623" s="1"/>
      <c r="BB623" s="1"/>
    </row>
    <row r="624" spans="1:54" ht="12.75" customHeight="1">
      <c r="A624" s="6"/>
      <c r="B624" s="5"/>
      <c r="C624" s="4"/>
      <c r="D624" s="1"/>
      <c r="E624" s="1"/>
      <c r="F624" s="3"/>
      <c r="G624" s="3"/>
      <c r="H624" s="2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  <c r="AT624" s="1"/>
      <c r="AU624" s="1"/>
      <c r="AV624" s="1"/>
      <c r="AW624" s="1"/>
      <c r="AX624" s="1"/>
      <c r="AY624" s="1"/>
      <c r="AZ624" s="1"/>
      <c r="BA624" s="1"/>
      <c r="BB624" s="1"/>
    </row>
    <row r="625" spans="1:54" ht="12.75" customHeight="1">
      <c r="A625" s="6"/>
      <c r="B625" s="5"/>
      <c r="C625" s="4"/>
      <c r="D625" s="1"/>
      <c r="E625" s="1"/>
      <c r="F625" s="3"/>
      <c r="G625" s="3"/>
      <c r="H625" s="2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  <c r="AT625" s="1"/>
      <c r="AU625" s="1"/>
      <c r="AV625" s="1"/>
      <c r="AW625" s="1"/>
      <c r="AX625" s="1"/>
      <c r="AY625" s="1"/>
      <c r="AZ625" s="1"/>
      <c r="BA625" s="1"/>
      <c r="BB625" s="1"/>
    </row>
    <row r="626" spans="1:54" ht="12.75" customHeight="1">
      <c r="A626" s="6"/>
      <c r="B626" s="5"/>
      <c r="C626" s="4"/>
      <c r="D626" s="1"/>
      <c r="E626" s="1"/>
      <c r="F626" s="3"/>
      <c r="G626" s="3"/>
      <c r="H626" s="2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  <c r="AT626" s="1"/>
      <c r="AU626" s="1"/>
      <c r="AV626" s="1"/>
      <c r="AW626" s="1"/>
      <c r="AX626" s="1"/>
      <c r="AY626" s="1"/>
      <c r="AZ626" s="1"/>
      <c r="BA626" s="1"/>
      <c r="BB626" s="1"/>
    </row>
    <row r="627" spans="1:54" ht="12.75" customHeight="1">
      <c r="A627" s="6"/>
      <c r="B627" s="5"/>
      <c r="C627" s="4"/>
      <c r="D627" s="1"/>
      <c r="E627" s="1"/>
      <c r="F627" s="3"/>
      <c r="G627" s="3"/>
      <c r="H627" s="2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  <c r="AT627" s="1"/>
      <c r="AU627" s="1"/>
      <c r="AV627" s="1"/>
      <c r="AW627" s="1"/>
      <c r="AX627" s="1"/>
      <c r="AY627" s="1"/>
      <c r="AZ627" s="1"/>
      <c r="BA627" s="1"/>
      <c r="BB627" s="1"/>
    </row>
    <row r="628" spans="1:54" ht="12.75" customHeight="1">
      <c r="A628" s="6"/>
      <c r="B628" s="5"/>
      <c r="C628" s="4"/>
      <c r="D628" s="1"/>
      <c r="E628" s="1"/>
      <c r="F628" s="3"/>
      <c r="G628" s="3"/>
      <c r="H628" s="2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  <c r="AT628" s="1"/>
      <c r="AU628" s="1"/>
      <c r="AV628" s="1"/>
      <c r="AW628" s="1"/>
      <c r="AX628" s="1"/>
      <c r="AY628" s="1"/>
      <c r="AZ628" s="1"/>
      <c r="BA628" s="1"/>
      <c r="BB628" s="1"/>
    </row>
    <row r="629" spans="1:54" ht="12.75" customHeight="1">
      <c r="A629" s="6"/>
      <c r="B629" s="5"/>
      <c r="C629" s="4"/>
      <c r="D629" s="1"/>
      <c r="E629" s="1"/>
      <c r="F629" s="3"/>
      <c r="G629" s="3"/>
      <c r="H629" s="2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  <c r="AT629" s="1"/>
      <c r="AU629" s="1"/>
      <c r="AV629" s="1"/>
      <c r="AW629" s="1"/>
      <c r="AX629" s="1"/>
      <c r="AY629" s="1"/>
      <c r="AZ629" s="1"/>
      <c r="BA629" s="1"/>
      <c r="BB629" s="1"/>
    </row>
    <row r="630" spans="1:54" ht="12.75" customHeight="1">
      <c r="A630" s="6"/>
      <c r="B630" s="5"/>
      <c r="C630" s="4"/>
      <c r="D630" s="1"/>
      <c r="E630" s="1"/>
      <c r="F630" s="3"/>
      <c r="G630" s="3"/>
      <c r="H630" s="2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  <c r="AT630" s="1"/>
      <c r="AU630" s="1"/>
      <c r="AV630" s="1"/>
      <c r="AW630" s="1"/>
      <c r="AX630" s="1"/>
      <c r="AY630" s="1"/>
      <c r="AZ630" s="1"/>
      <c r="BA630" s="1"/>
      <c r="BB630" s="1"/>
    </row>
    <row r="631" spans="1:54" ht="12.75" customHeight="1">
      <c r="A631" s="6"/>
      <c r="B631" s="5"/>
      <c r="C631" s="4"/>
      <c r="D631" s="1"/>
      <c r="E631" s="1"/>
      <c r="F631" s="3"/>
      <c r="G631" s="3"/>
      <c r="H631" s="2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  <c r="AT631" s="1"/>
      <c r="AU631" s="1"/>
      <c r="AV631" s="1"/>
      <c r="AW631" s="1"/>
      <c r="AX631" s="1"/>
      <c r="AY631" s="1"/>
      <c r="AZ631" s="1"/>
      <c r="BA631" s="1"/>
      <c r="BB631" s="1"/>
    </row>
    <row r="632" spans="1:54" ht="12.75" customHeight="1">
      <c r="A632" s="6"/>
      <c r="B632" s="5"/>
      <c r="C632" s="4"/>
      <c r="D632" s="1"/>
      <c r="E632" s="1"/>
      <c r="F632" s="3"/>
      <c r="G632" s="3"/>
      <c r="H632" s="2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  <c r="AT632" s="1"/>
      <c r="AU632" s="1"/>
      <c r="AV632" s="1"/>
      <c r="AW632" s="1"/>
      <c r="AX632" s="1"/>
      <c r="AY632" s="1"/>
      <c r="AZ632" s="1"/>
      <c r="BA632" s="1"/>
      <c r="BB632" s="1"/>
    </row>
    <row r="633" spans="1:54" ht="12.75" customHeight="1">
      <c r="A633" s="6"/>
      <c r="B633" s="5"/>
      <c r="C633" s="4"/>
      <c r="D633" s="1"/>
      <c r="E633" s="1"/>
      <c r="F633" s="3"/>
      <c r="G633" s="3"/>
      <c r="H633" s="2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  <c r="AT633" s="1"/>
      <c r="AU633" s="1"/>
      <c r="AV633" s="1"/>
      <c r="AW633" s="1"/>
      <c r="AX633" s="1"/>
      <c r="AY633" s="1"/>
      <c r="AZ633" s="1"/>
      <c r="BA633" s="1"/>
      <c r="BB633" s="1"/>
    </row>
    <row r="634" spans="1:54" ht="12.75" customHeight="1">
      <c r="A634" s="6"/>
      <c r="B634" s="5"/>
      <c r="C634" s="4"/>
      <c r="D634" s="1"/>
      <c r="E634" s="1"/>
      <c r="F634" s="3"/>
      <c r="G634" s="3"/>
      <c r="H634" s="2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  <c r="AT634" s="1"/>
      <c r="AU634" s="1"/>
      <c r="AV634" s="1"/>
      <c r="AW634" s="1"/>
      <c r="AX634" s="1"/>
      <c r="AY634" s="1"/>
      <c r="AZ634" s="1"/>
      <c r="BA634" s="1"/>
      <c r="BB634" s="1"/>
    </row>
    <row r="635" spans="1:54" ht="12.75" customHeight="1">
      <c r="A635" s="6"/>
      <c r="B635" s="5"/>
      <c r="C635" s="4"/>
      <c r="D635" s="1"/>
      <c r="E635" s="1"/>
      <c r="F635" s="3"/>
      <c r="G635" s="3"/>
      <c r="H635" s="2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  <c r="AT635" s="1"/>
      <c r="AU635" s="1"/>
      <c r="AV635" s="1"/>
      <c r="AW635" s="1"/>
      <c r="AX635" s="1"/>
      <c r="AY635" s="1"/>
      <c r="AZ635" s="1"/>
      <c r="BA635" s="1"/>
      <c r="BB635" s="1"/>
    </row>
    <row r="636" spans="1:54" ht="12.75" customHeight="1">
      <c r="A636" s="6"/>
      <c r="B636" s="5"/>
      <c r="C636" s="4"/>
      <c r="D636" s="1"/>
      <c r="E636" s="1"/>
      <c r="F636" s="3"/>
      <c r="G636" s="3"/>
      <c r="H636" s="2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  <c r="AT636" s="1"/>
      <c r="AU636" s="1"/>
      <c r="AV636" s="1"/>
      <c r="AW636" s="1"/>
      <c r="AX636" s="1"/>
      <c r="AY636" s="1"/>
      <c r="AZ636" s="1"/>
      <c r="BA636" s="1"/>
      <c r="BB636" s="1"/>
    </row>
    <row r="637" spans="1:54" ht="12.75" customHeight="1">
      <c r="A637" s="6"/>
      <c r="B637" s="5"/>
      <c r="C637" s="4"/>
      <c r="D637" s="1"/>
      <c r="E637" s="1"/>
      <c r="F637" s="3"/>
      <c r="G637" s="3"/>
      <c r="H637" s="2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  <c r="AT637" s="1"/>
      <c r="AU637" s="1"/>
      <c r="AV637" s="1"/>
      <c r="AW637" s="1"/>
      <c r="AX637" s="1"/>
      <c r="AY637" s="1"/>
      <c r="AZ637" s="1"/>
      <c r="BA637" s="1"/>
      <c r="BB637" s="1"/>
    </row>
    <row r="638" spans="1:54" ht="12.75" customHeight="1">
      <c r="A638" s="6"/>
      <c r="B638" s="5"/>
      <c r="C638" s="4"/>
      <c r="D638" s="1"/>
      <c r="E638" s="1"/>
      <c r="F638" s="3"/>
      <c r="G638" s="3"/>
      <c r="H638" s="2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  <c r="AT638" s="1"/>
      <c r="AU638" s="1"/>
      <c r="AV638" s="1"/>
      <c r="AW638" s="1"/>
      <c r="AX638" s="1"/>
      <c r="AY638" s="1"/>
      <c r="AZ638" s="1"/>
      <c r="BA638" s="1"/>
      <c r="BB638" s="1"/>
    </row>
    <row r="639" spans="1:54" ht="12.75" customHeight="1">
      <c r="A639" s="6"/>
      <c r="B639" s="5"/>
      <c r="C639" s="4"/>
      <c r="D639" s="1"/>
      <c r="E639" s="1"/>
      <c r="F639" s="3"/>
      <c r="G639" s="3"/>
      <c r="H639" s="2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  <c r="AT639" s="1"/>
      <c r="AU639" s="1"/>
      <c r="AV639" s="1"/>
      <c r="AW639" s="1"/>
      <c r="AX639" s="1"/>
      <c r="AY639" s="1"/>
      <c r="AZ639" s="1"/>
      <c r="BA639" s="1"/>
      <c r="BB639" s="1"/>
    </row>
    <row r="640" spans="1:54" ht="12.75" customHeight="1">
      <c r="A640" s="6"/>
      <c r="B640" s="5"/>
      <c r="C640" s="4"/>
      <c r="D640" s="1"/>
      <c r="E640" s="1"/>
      <c r="F640" s="3"/>
      <c r="G640" s="3"/>
      <c r="H640" s="2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  <c r="AT640" s="1"/>
      <c r="AU640" s="1"/>
      <c r="AV640" s="1"/>
      <c r="AW640" s="1"/>
      <c r="AX640" s="1"/>
      <c r="AY640" s="1"/>
      <c r="AZ640" s="1"/>
      <c r="BA640" s="1"/>
      <c r="BB640" s="1"/>
    </row>
    <row r="641" spans="1:54" ht="12.75" customHeight="1">
      <c r="A641" s="6"/>
      <c r="B641" s="5"/>
      <c r="C641" s="4"/>
      <c r="D641" s="1"/>
      <c r="E641" s="1"/>
      <c r="F641" s="3"/>
      <c r="G641" s="3"/>
      <c r="H641" s="2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  <c r="AT641" s="1"/>
      <c r="AU641" s="1"/>
      <c r="AV641" s="1"/>
      <c r="AW641" s="1"/>
      <c r="AX641" s="1"/>
      <c r="AY641" s="1"/>
      <c r="AZ641" s="1"/>
      <c r="BA641" s="1"/>
      <c r="BB641" s="1"/>
    </row>
    <row r="642" spans="1:54" ht="12.75" customHeight="1">
      <c r="A642" s="6"/>
      <c r="B642" s="5"/>
      <c r="C642" s="4"/>
      <c r="D642" s="1"/>
      <c r="E642" s="1"/>
      <c r="F642" s="3"/>
      <c r="G642" s="3"/>
      <c r="H642" s="2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  <c r="AT642" s="1"/>
      <c r="AU642" s="1"/>
      <c r="AV642" s="1"/>
      <c r="AW642" s="1"/>
      <c r="AX642" s="1"/>
      <c r="AY642" s="1"/>
      <c r="AZ642" s="1"/>
      <c r="BA642" s="1"/>
      <c r="BB642" s="1"/>
    </row>
    <row r="643" spans="1:54" ht="12.75" customHeight="1">
      <c r="A643" s="6"/>
      <c r="B643" s="5"/>
      <c r="C643" s="4"/>
      <c r="D643" s="1"/>
      <c r="E643" s="1"/>
      <c r="F643" s="3"/>
      <c r="G643" s="3"/>
      <c r="H643" s="2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  <c r="AT643" s="1"/>
      <c r="AU643" s="1"/>
      <c r="AV643" s="1"/>
      <c r="AW643" s="1"/>
      <c r="AX643" s="1"/>
      <c r="AY643" s="1"/>
      <c r="AZ643" s="1"/>
      <c r="BA643" s="1"/>
      <c r="BB643" s="1"/>
    </row>
    <row r="644" spans="1:54" ht="12.75" customHeight="1">
      <c r="A644" s="6"/>
      <c r="B644" s="5"/>
      <c r="C644" s="4"/>
      <c r="D644" s="1"/>
      <c r="E644" s="1"/>
      <c r="F644" s="3"/>
      <c r="G644" s="3"/>
      <c r="H644" s="2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  <c r="AT644" s="1"/>
      <c r="AU644" s="1"/>
      <c r="AV644" s="1"/>
      <c r="AW644" s="1"/>
      <c r="AX644" s="1"/>
      <c r="AY644" s="1"/>
      <c r="AZ644" s="1"/>
      <c r="BA644" s="1"/>
      <c r="BB644" s="1"/>
    </row>
    <row r="645" spans="1:54" ht="12.75" customHeight="1">
      <c r="A645" s="6"/>
      <c r="B645" s="5"/>
      <c r="C645" s="4"/>
      <c r="D645" s="1"/>
      <c r="E645" s="1"/>
      <c r="F645" s="3"/>
      <c r="G645" s="3"/>
      <c r="H645" s="2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  <c r="AT645" s="1"/>
      <c r="AU645" s="1"/>
      <c r="AV645" s="1"/>
      <c r="AW645" s="1"/>
      <c r="AX645" s="1"/>
      <c r="AY645" s="1"/>
      <c r="AZ645" s="1"/>
      <c r="BA645" s="1"/>
      <c r="BB645" s="1"/>
    </row>
    <row r="646" spans="1:54" ht="12.75" customHeight="1">
      <c r="A646" s="6"/>
      <c r="B646" s="5"/>
      <c r="C646" s="4"/>
      <c r="D646" s="1"/>
      <c r="E646" s="1"/>
      <c r="F646" s="3"/>
      <c r="G646" s="3"/>
      <c r="H646" s="2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  <c r="AT646" s="1"/>
      <c r="AU646" s="1"/>
      <c r="AV646" s="1"/>
      <c r="AW646" s="1"/>
      <c r="AX646" s="1"/>
      <c r="AY646" s="1"/>
      <c r="AZ646" s="1"/>
      <c r="BA646" s="1"/>
      <c r="BB646" s="1"/>
    </row>
    <row r="647" spans="1:54" ht="12.75" customHeight="1">
      <c r="A647" s="6"/>
      <c r="B647" s="5"/>
      <c r="C647" s="4"/>
      <c r="D647" s="1"/>
      <c r="E647" s="1"/>
      <c r="F647" s="3"/>
      <c r="G647" s="3"/>
      <c r="H647" s="2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  <c r="AT647" s="1"/>
      <c r="AU647" s="1"/>
      <c r="AV647" s="1"/>
      <c r="AW647" s="1"/>
      <c r="AX647" s="1"/>
      <c r="AY647" s="1"/>
      <c r="AZ647" s="1"/>
      <c r="BA647" s="1"/>
      <c r="BB647" s="1"/>
    </row>
    <row r="648" spans="1:54" ht="12.75" customHeight="1">
      <c r="A648" s="6"/>
      <c r="B648" s="5"/>
      <c r="C648" s="4"/>
      <c r="D648" s="1"/>
      <c r="E648" s="1"/>
      <c r="F648" s="3"/>
      <c r="G648" s="3"/>
      <c r="H648" s="2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  <c r="AT648" s="1"/>
      <c r="AU648" s="1"/>
      <c r="AV648" s="1"/>
      <c r="AW648" s="1"/>
      <c r="AX648" s="1"/>
      <c r="AY648" s="1"/>
      <c r="AZ648" s="1"/>
      <c r="BA648" s="1"/>
      <c r="BB648" s="1"/>
    </row>
    <row r="649" spans="1:54" ht="12.75" customHeight="1">
      <c r="A649" s="6"/>
      <c r="B649" s="5"/>
      <c r="C649" s="4"/>
      <c r="D649" s="1"/>
      <c r="E649" s="1"/>
      <c r="F649" s="3"/>
      <c r="G649" s="3"/>
      <c r="H649" s="2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  <c r="AT649" s="1"/>
      <c r="AU649" s="1"/>
      <c r="AV649" s="1"/>
      <c r="AW649" s="1"/>
      <c r="AX649" s="1"/>
      <c r="AY649" s="1"/>
      <c r="AZ649" s="1"/>
      <c r="BA649" s="1"/>
      <c r="BB649" s="1"/>
    </row>
    <row r="650" spans="1:54" ht="12.75" customHeight="1">
      <c r="A650" s="6"/>
      <c r="B650" s="5"/>
      <c r="C650" s="4"/>
      <c r="D650" s="1"/>
      <c r="E650" s="1"/>
      <c r="F650" s="3"/>
      <c r="G650" s="3"/>
      <c r="H650" s="2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  <c r="AT650" s="1"/>
      <c r="AU650" s="1"/>
      <c r="AV650" s="1"/>
      <c r="AW650" s="1"/>
      <c r="AX650" s="1"/>
      <c r="AY650" s="1"/>
      <c r="AZ650" s="1"/>
      <c r="BA650" s="1"/>
      <c r="BB650" s="1"/>
    </row>
    <row r="651" spans="1:54" ht="12.75" customHeight="1">
      <c r="A651" s="6"/>
      <c r="B651" s="5"/>
      <c r="C651" s="4"/>
      <c r="D651" s="1"/>
      <c r="E651" s="1"/>
      <c r="F651" s="3"/>
      <c r="G651" s="3"/>
      <c r="H651" s="2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  <c r="AT651" s="1"/>
      <c r="AU651" s="1"/>
      <c r="AV651" s="1"/>
      <c r="AW651" s="1"/>
      <c r="AX651" s="1"/>
      <c r="AY651" s="1"/>
      <c r="AZ651" s="1"/>
      <c r="BA651" s="1"/>
      <c r="BB651" s="1"/>
    </row>
    <row r="652" spans="1:54" ht="12.75" customHeight="1">
      <c r="A652" s="6"/>
      <c r="B652" s="5"/>
      <c r="C652" s="4"/>
      <c r="D652" s="1"/>
      <c r="E652" s="1"/>
      <c r="F652" s="3"/>
      <c r="G652" s="3"/>
      <c r="H652" s="2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  <c r="AT652" s="1"/>
      <c r="AU652" s="1"/>
      <c r="AV652" s="1"/>
      <c r="AW652" s="1"/>
      <c r="AX652" s="1"/>
      <c r="AY652" s="1"/>
      <c r="AZ652" s="1"/>
      <c r="BA652" s="1"/>
      <c r="BB652" s="1"/>
    </row>
    <row r="653" spans="1:54" ht="12.75" customHeight="1">
      <c r="A653" s="6"/>
      <c r="B653" s="5"/>
      <c r="C653" s="4"/>
      <c r="D653" s="1"/>
      <c r="E653" s="1"/>
      <c r="F653" s="3"/>
      <c r="G653" s="3"/>
      <c r="H653" s="2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  <c r="AT653" s="1"/>
      <c r="AU653" s="1"/>
      <c r="AV653" s="1"/>
      <c r="AW653" s="1"/>
      <c r="AX653" s="1"/>
      <c r="AY653" s="1"/>
      <c r="AZ653" s="1"/>
      <c r="BA653" s="1"/>
      <c r="BB653" s="1"/>
    </row>
    <row r="654" spans="1:54" ht="12.75" customHeight="1">
      <c r="A654" s="6"/>
      <c r="B654" s="5"/>
      <c r="C654" s="4"/>
      <c r="D654" s="1"/>
      <c r="E654" s="1"/>
      <c r="F654" s="3"/>
      <c r="G654" s="3"/>
      <c r="H654" s="2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  <c r="AT654" s="1"/>
      <c r="AU654" s="1"/>
      <c r="AV654" s="1"/>
      <c r="AW654" s="1"/>
      <c r="AX654" s="1"/>
      <c r="AY654" s="1"/>
      <c r="AZ654" s="1"/>
      <c r="BA654" s="1"/>
      <c r="BB654" s="1"/>
    </row>
    <row r="655" spans="1:54" ht="12.75" customHeight="1">
      <c r="A655" s="6"/>
      <c r="B655" s="5"/>
      <c r="C655" s="4"/>
      <c r="D655" s="1"/>
      <c r="E655" s="1"/>
      <c r="F655" s="3"/>
      <c r="G655" s="3"/>
      <c r="H655" s="2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  <c r="AT655" s="1"/>
      <c r="AU655" s="1"/>
      <c r="AV655" s="1"/>
      <c r="AW655" s="1"/>
      <c r="AX655" s="1"/>
      <c r="AY655" s="1"/>
      <c r="AZ655" s="1"/>
      <c r="BA655" s="1"/>
      <c r="BB655" s="1"/>
    </row>
    <row r="656" spans="1:54" ht="12.75" customHeight="1">
      <c r="A656" s="6"/>
      <c r="B656" s="5"/>
      <c r="C656" s="4"/>
      <c r="D656" s="1"/>
      <c r="E656" s="1"/>
      <c r="F656" s="3"/>
      <c r="G656" s="3"/>
      <c r="H656" s="2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  <c r="AT656" s="1"/>
      <c r="AU656" s="1"/>
      <c r="AV656" s="1"/>
      <c r="AW656" s="1"/>
      <c r="AX656" s="1"/>
      <c r="AY656" s="1"/>
      <c r="AZ656" s="1"/>
      <c r="BA656" s="1"/>
      <c r="BB656" s="1"/>
    </row>
    <row r="657" spans="1:54" ht="12.75" customHeight="1">
      <c r="A657" s="6"/>
      <c r="B657" s="5"/>
      <c r="C657" s="4"/>
      <c r="D657" s="1"/>
      <c r="E657" s="1"/>
      <c r="F657" s="3"/>
      <c r="G657" s="3"/>
      <c r="H657" s="2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  <c r="AT657" s="1"/>
      <c r="AU657" s="1"/>
      <c r="AV657" s="1"/>
      <c r="AW657" s="1"/>
      <c r="AX657" s="1"/>
      <c r="AY657" s="1"/>
      <c r="AZ657" s="1"/>
      <c r="BA657" s="1"/>
      <c r="BB657" s="1"/>
    </row>
    <row r="658" spans="1:54" ht="12.75" customHeight="1">
      <c r="A658" s="6"/>
      <c r="B658" s="5"/>
      <c r="C658" s="4"/>
      <c r="D658" s="1"/>
      <c r="E658" s="1"/>
      <c r="F658" s="3"/>
      <c r="G658" s="3"/>
      <c r="H658" s="2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  <c r="AT658" s="1"/>
      <c r="AU658" s="1"/>
      <c r="AV658" s="1"/>
      <c r="AW658" s="1"/>
      <c r="AX658" s="1"/>
      <c r="AY658" s="1"/>
      <c r="AZ658" s="1"/>
      <c r="BA658" s="1"/>
      <c r="BB658" s="1"/>
    </row>
    <row r="659" spans="1:54" ht="12.75" customHeight="1">
      <c r="A659" s="6"/>
      <c r="B659" s="5"/>
      <c r="C659" s="4"/>
      <c r="D659" s="1"/>
      <c r="E659" s="1"/>
      <c r="F659" s="3"/>
      <c r="G659" s="3"/>
      <c r="H659" s="2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  <c r="AT659" s="1"/>
      <c r="AU659" s="1"/>
      <c r="AV659" s="1"/>
      <c r="AW659" s="1"/>
      <c r="AX659" s="1"/>
      <c r="AY659" s="1"/>
      <c r="AZ659" s="1"/>
      <c r="BA659" s="1"/>
      <c r="BB659" s="1"/>
    </row>
    <row r="660" spans="1:54" ht="12.75" customHeight="1">
      <c r="A660" s="6"/>
      <c r="B660" s="5"/>
      <c r="C660" s="4"/>
      <c r="D660" s="1"/>
      <c r="E660" s="1"/>
      <c r="F660" s="3"/>
      <c r="G660" s="3"/>
      <c r="H660" s="2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  <c r="AT660" s="1"/>
      <c r="AU660" s="1"/>
      <c r="AV660" s="1"/>
      <c r="AW660" s="1"/>
      <c r="AX660" s="1"/>
      <c r="AY660" s="1"/>
      <c r="AZ660" s="1"/>
      <c r="BA660" s="1"/>
      <c r="BB660" s="1"/>
    </row>
    <row r="661" spans="1:54" ht="12.75" customHeight="1">
      <c r="A661" s="6"/>
      <c r="B661" s="5"/>
      <c r="C661" s="4"/>
      <c r="D661" s="1"/>
      <c r="E661" s="1"/>
      <c r="F661" s="3"/>
      <c r="G661" s="3"/>
      <c r="H661" s="2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  <c r="AT661" s="1"/>
      <c r="AU661" s="1"/>
      <c r="AV661" s="1"/>
      <c r="AW661" s="1"/>
      <c r="AX661" s="1"/>
      <c r="AY661" s="1"/>
      <c r="AZ661" s="1"/>
      <c r="BA661" s="1"/>
      <c r="BB661" s="1"/>
    </row>
    <row r="662" spans="1:54" ht="12.75" customHeight="1">
      <c r="A662" s="6"/>
      <c r="B662" s="5"/>
      <c r="C662" s="4"/>
      <c r="D662" s="1"/>
      <c r="E662" s="1"/>
      <c r="F662" s="3"/>
      <c r="G662" s="3"/>
      <c r="H662" s="2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  <c r="AT662" s="1"/>
      <c r="AU662" s="1"/>
      <c r="AV662" s="1"/>
      <c r="AW662" s="1"/>
      <c r="AX662" s="1"/>
      <c r="AY662" s="1"/>
      <c r="AZ662" s="1"/>
      <c r="BA662" s="1"/>
      <c r="BB662" s="1"/>
    </row>
    <row r="663" spans="1:54" ht="12.75" customHeight="1">
      <c r="A663" s="6"/>
      <c r="B663" s="5"/>
      <c r="C663" s="4"/>
      <c r="D663" s="1"/>
      <c r="E663" s="1"/>
      <c r="F663" s="3"/>
      <c r="G663" s="3"/>
      <c r="H663" s="2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  <c r="AT663" s="1"/>
      <c r="AU663" s="1"/>
      <c r="AV663" s="1"/>
      <c r="AW663" s="1"/>
      <c r="AX663" s="1"/>
      <c r="AY663" s="1"/>
      <c r="AZ663" s="1"/>
      <c r="BA663" s="1"/>
      <c r="BB663" s="1"/>
    </row>
    <row r="664" spans="1:54" ht="12.75" customHeight="1">
      <c r="A664" s="6"/>
      <c r="B664" s="5"/>
      <c r="C664" s="4"/>
      <c r="D664" s="1"/>
      <c r="E664" s="1"/>
      <c r="F664" s="3"/>
      <c r="G664" s="3"/>
      <c r="H664" s="2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  <c r="AT664" s="1"/>
      <c r="AU664" s="1"/>
      <c r="AV664" s="1"/>
      <c r="AW664" s="1"/>
      <c r="AX664" s="1"/>
      <c r="AY664" s="1"/>
      <c r="AZ664" s="1"/>
      <c r="BA664" s="1"/>
      <c r="BB664" s="1"/>
    </row>
    <row r="665" spans="1:54" ht="12.75" customHeight="1">
      <c r="A665" s="6"/>
      <c r="B665" s="5"/>
      <c r="C665" s="4"/>
      <c r="D665" s="1"/>
      <c r="E665" s="1"/>
      <c r="F665" s="3"/>
      <c r="G665" s="3"/>
      <c r="H665" s="2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  <c r="AT665" s="1"/>
      <c r="AU665" s="1"/>
      <c r="AV665" s="1"/>
      <c r="AW665" s="1"/>
      <c r="AX665" s="1"/>
      <c r="AY665" s="1"/>
      <c r="AZ665" s="1"/>
      <c r="BA665" s="1"/>
      <c r="BB665" s="1"/>
    </row>
    <row r="666" spans="1:54" ht="12.75" customHeight="1">
      <c r="A666" s="6"/>
      <c r="B666" s="5"/>
      <c r="C666" s="4"/>
      <c r="D666" s="1"/>
      <c r="E666" s="1"/>
      <c r="F666" s="3"/>
      <c r="G666" s="3"/>
      <c r="H666" s="2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  <c r="AT666" s="1"/>
      <c r="AU666" s="1"/>
      <c r="AV666" s="1"/>
      <c r="AW666" s="1"/>
      <c r="AX666" s="1"/>
      <c r="AY666" s="1"/>
      <c r="AZ666" s="1"/>
      <c r="BA666" s="1"/>
      <c r="BB666" s="1"/>
    </row>
    <row r="667" spans="1:54" ht="12.75" customHeight="1">
      <c r="A667" s="6"/>
      <c r="B667" s="5"/>
      <c r="C667" s="4"/>
      <c r="D667" s="1"/>
      <c r="E667" s="1"/>
      <c r="F667" s="3"/>
      <c r="G667" s="3"/>
      <c r="H667" s="2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  <c r="AT667" s="1"/>
      <c r="AU667" s="1"/>
      <c r="AV667" s="1"/>
      <c r="AW667" s="1"/>
      <c r="AX667" s="1"/>
      <c r="AY667" s="1"/>
      <c r="AZ667" s="1"/>
      <c r="BA667" s="1"/>
      <c r="BB667" s="1"/>
    </row>
    <row r="668" spans="1:54" ht="12.75" customHeight="1">
      <c r="A668" s="6"/>
      <c r="B668" s="5"/>
      <c r="C668" s="4"/>
      <c r="D668" s="1"/>
      <c r="E668" s="1"/>
      <c r="F668" s="3"/>
      <c r="G668" s="3"/>
      <c r="H668" s="2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  <c r="AT668" s="1"/>
      <c r="AU668" s="1"/>
      <c r="AV668" s="1"/>
      <c r="AW668" s="1"/>
      <c r="AX668" s="1"/>
      <c r="AY668" s="1"/>
      <c r="AZ668" s="1"/>
      <c r="BA668" s="1"/>
      <c r="BB668" s="1"/>
    </row>
    <row r="669" spans="1:54" ht="12.75" customHeight="1">
      <c r="A669" s="6"/>
      <c r="B669" s="5"/>
      <c r="C669" s="4"/>
      <c r="D669" s="1"/>
      <c r="E669" s="1"/>
      <c r="F669" s="3"/>
      <c r="G669" s="3"/>
      <c r="H669" s="2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  <c r="AT669" s="1"/>
      <c r="AU669" s="1"/>
      <c r="AV669" s="1"/>
      <c r="AW669" s="1"/>
      <c r="AX669" s="1"/>
      <c r="AY669" s="1"/>
      <c r="AZ669" s="1"/>
      <c r="BA669" s="1"/>
      <c r="BB669" s="1"/>
    </row>
    <row r="670" spans="1:54" ht="12.75" customHeight="1">
      <c r="A670" s="6"/>
      <c r="B670" s="5"/>
      <c r="C670" s="4"/>
      <c r="D670" s="1"/>
      <c r="E670" s="1"/>
      <c r="F670" s="3"/>
      <c r="G670" s="3"/>
      <c r="H670" s="2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  <c r="AT670" s="1"/>
      <c r="AU670" s="1"/>
      <c r="AV670" s="1"/>
      <c r="AW670" s="1"/>
      <c r="AX670" s="1"/>
      <c r="AY670" s="1"/>
      <c r="AZ670" s="1"/>
      <c r="BA670" s="1"/>
      <c r="BB670" s="1"/>
    </row>
    <row r="671" spans="1:54" ht="12.75" customHeight="1">
      <c r="A671" s="6"/>
      <c r="B671" s="5"/>
      <c r="C671" s="4"/>
      <c r="D671" s="1"/>
      <c r="E671" s="1"/>
      <c r="F671" s="3"/>
      <c r="G671" s="3"/>
      <c r="H671" s="2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  <c r="AT671" s="1"/>
      <c r="AU671" s="1"/>
      <c r="AV671" s="1"/>
      <c r="AW671" s="1"/>
      <c r="AX671" s="1"/>
      <c r="AY671" s="1"/>
      <c r="AZ671" s="1"/>
      <c r="BA671" s="1"/>
      <c r="BB671" s="1"/>
    </row>
    <row r="672" spans="1:54" ht="12.75" customHeight="1">
      <c r="A672" s="6"/>
      <c r="B672" s="5"/>
      <c r="C672" s="4"/>
      <c r="D672" s="1"/>
      <c r="E672" s="1"/>
      <c r="F672" s="3"/>
      <c r="G672" s="3"/>
      <c r="H672" s="2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  <c r="AT672" s="1"/>
      <c r="AU672" s="1"/>
      <c r="AV672" s="1"/>
      <c r="AW672" s="1"/>
      <c r="AX672" s="1"/>
      <c r="AY672" s="1"/>
      <c r="AZ672" s="1"/>
      <c r="BA672" s="1"/>
      <c r="BB672" s="1"/>
    </row>
    <row r="673" spans="1:54" ht="12.75" customHeight="1">
      <c r="A673" s="6"/>
      <c r="B673" s="5"/>
      <c r="C673" s="4"/>
      <c r="D673" s="1"/>
      <c r="E673" s="1"/>
      <c r="F673" s="3"/>
      <c r="G673" s="3"/>
      <c r="H673" s="2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  <c r="AT673" s="1"/>
      <c r="AU673" s="1"/>
      <c r="AV673" s="1"/>
      <c r="AW673" s="1"/>
      <c r="AX673" s="1"/>
      <c r="AY673" s="1"/>
      <c r="AZ673" s="1"/>
      <c r="BA673" s="1"/>
      <c r="BB673" s="1"/>
    </row>
    <row r="674" spans="1:54" ht="12.75" customHeight="1">
      <c r="A674" s="6"/>
      <c r="B674" s="5"/>
      <c r="C674" s="4"/>
      <c r="D674" s="1"/>
      <c r="E674" s="1"/>
      <c r="F674" s="3"/>
      <c r="G674" s="3"/>
      <c r="H674" s="2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  <c r="AT674" s="1"/>
      <c r="AU674" s="1"/>
      <c r="AV674" s="1"/>
      <c r="AW674" s="1"/>
      <c r="AX674" s="1"/>
      <c r="AY674" s="1"/>
      <c r="AZ674" s="1"/>
      <c r="BA674" s="1"/>
      <c r="BB674" s="1"/>
    </row>
    <row r="675" spans="1:54" ht="12.75" customHeight="1">
      <c r="A675" s="6"/>
      <c r="B675" s="5"/>
      <c r="C675" s="4"/>
      <c r="D675" s="1"/>
      <c r="E675" s="1"/>
      <c r="F675" s="3"/>
      <c r="G675" s="3"/>
      <c r="H675" s="2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  <c r="AT675" s="1"/>
      <c r="AU675" s="1"/>
      <c r="AV675" s="1"/>
      <c r="AW675" s="1"/>
      <c r="AX675" s="1"/>
      <c r="AY675" s="1"/>
      <c r="AZ675" s="1"/>
      <c r="BA675" s="1"/>
      <c r="BB675" s="1"/>
    </row>
    <row r="676" spans="1:54" ht="12.75" customHeight="1">
      <c r="A676" s="6"/>
      <c r="B676" s="5"/>
      <c r="C676" s="4"/>
      <c r="D676" s="1"/>
      <c r="E676" s="1"/>
      <c r="F676" s="3"/>
      <c r="G676" s="3"/>
      <c r="H676" s="2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  <c r="AT676" s="1"/>
      <c r="AU676" s="1"/>
      <c r="AV676" s="1"/>
      <c r="AW676" s="1"/>
      <c r="AX676" s="1"/>
      <c r="AY676" s="1"/>
      <c r="AZ676" s="1"/>
      <c r="BA676" s="1"/>
      <c r="BB676" s="1"/>
    </row>
    <row r="677" spans="1:54" ht="12.75" customHeight="1">
      <c r="A677" s="6"/>
      <c r="B677" s="5"/>
      <c r="C677" s="4"/>
      <c r="D677" s="1"/>
      <c r="E677" s="1"/>
      <c r="F677" s="3"/>
      <c r="G677" s="3"/>
      <c r="H677" s="2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  <c r="AT677" s="1"/>
      <c r="AU677" s="1"/>
      <c r="AV677" s="1"/>
      <c r="AW677" s="1"/>
      <c r="AX677" s="1"/>
      <c r="AY677" s="1"/>
      <c r="AZ677" s="1"/>
      <c r="BA677" s="1"/>
      <c r="BB677" s="1"/>
    </row>
    <row r="678" spans="1:54" ht="12.75" customHeight="1">
      <c r="A678" s="6"/>
      <c r="B678" s="5"/>
      <c r="C678" s="4"/>
      <c r="D678" s="1"/>
      <c r="E678" s="1"/>
      <c r="F678" s="3"/>
      <c r="G678" s="3"/>
      <c r="H678" s="2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  <c r="AT678" s="1"/>
      <c r="AU678" s="1"/>
      <c r="AV678" s="1"/>
      <c r="AW678" s="1"/>
      <c r="AX678" s="1"/>
      <c r="AY678" s="1"/>
      <c r="AZ678" s="1"/>
      <c r="BA678" s="1"/>
      <c r="BB678" s="1"/>
    </row>
    <row r="679" spans="1:54" ht="12.75" customHeight="1">
      <c r="A679" s="6"/>
      <c r="B679" s="5"/>
      <c r="C679" s="4"/>
      <c r="D679" s="1"/>
      <c r="E679" s="1"/>
      <c r="F679" s="3"/>
      <c r="G679" s="3"/>
      <c r="H679" s="2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  <c r="AT679" s="1"/>
      <c r="AU679" s="1"/>
      <c r="AV679" s="1"/>
      <c r="AW679" s="1"/>
      <c r="AX679" s="1"/>
      <c r="AY679" s="1"/>
      <c r="AZ679" s="1"/>
      <c r="BA679" s="1"/>
      <c r="BB679" s="1"/>
    </row>
    <row r="680" spans="1:54" ht="12.75" customHeight="1">
      <c r="A680" s="6"/>
      <c r="B680" s="5"/>
      <c r="C680" s="4"/>
      <c r="D680" s="1"/>
      <c r="E680" s="1"/>
      <c r="F680" s="3"/>
      <c r="G680" s="3"/>
      <c r="H680" s="2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  <c r="AT680" s="1"/>
      <c r="AU680" s="1"/>
      <c r="AV680" s="1"/>
      <c r="AW680" s="1"/>
      <c r="AX680" s="1"/>
      <c r="AY680" s="1"/>
      <c r="AZ680" s="1"/>
      <c r="BA680" s="1"/>
      <c r="BB680" s="1"/>
    </row>
    <row r="681" spans="1:54" ht="12.75" customHeight="1">
      <c r="A681" s="6"/>
      <c r="B681" s="5"/>
      <c r="C681" s="4"/>
      <c r="D681" s="1"/>
      <c r="E681" s="1"/>
      <c r="F681" s="3"/>
      <c r="G681" s="3"/>
      <c r="H681" s="2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  <c r="AT681" s="1"/>
      <c r="AU681" s="1"/>
      <c r="AV681" s="1"/>
      <c r="AW681" s="1"/>
      <c r="AX681" s="1"/>
      <c r="AY681" s="1"/>
      <c r="AZ681" s="1"/>
      <c r="BA681" s="1"/>
      <c r="BB681" s="1"/>
    </row>
    <row r="682" spans="1:54" ht="12.75" customHeight="1">
      <c r="A682" s="6"/>
      <c r="B682" s="5"/>
      <c r="C682" s="4"/>
      <c r="D682" s="1"/>
      <c r="E682" s="1"/>
      <c r="F682" s="3"/>
      <c r="G682" s="3"/>
      <c r="H682" s="2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  <c r="AT682" s="1"/>
      <c r="AU682" s="1"/>
      <c r="AV682" s="1"/>
      <c r="AW682" s="1"/>
      <c r="AX682" s="1"/>
      <c r="AY682" s="1"/>
      <c r="AZ682" s="1"/>
      <c r="BA682" s="1"/>
      <c r="BB682" s="1"/>
    </row>
    <row r="683" spans="1:54" ht="12.75" customHeight="1">
      <c r="A683" s="6"/>
      <c r="B683" s="5"/>
      <c r="C683" s="4"/>
      <c r="D683" s="1"/>
      <c r="E683" s="1"/>
      <c r="F683" s="3"/>
      <c r="G683" s="3"/>
      <c r="H683" s="2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  <c r="AT683" s="1"/>
      <c r="AU683" s="1"/>
      <c r="AV683" s="1"/>
      <c r="AW683" s="1"/>
      <c r="AX683" s="1"/>
      <c r="AY683" s="1"/>
      <c r="AZ683" s="1"/>
      <c r="BA683" s="1"/>
      <c r="BB683" s="1"/>
    </row>
    <row r="684" spans="1:54" ht="12.75" customHeight="1">
      <c r="A684" s="6"/>
      <c r="B684" s="5"/>
      <c r="C684" s="4"/>
      <c r="D684" s="1"/>
      <c r="E684" s="1"/>
      <c r="F684" s="3"/>
      <c r="G684" s="3"/>
      <c r="H684" s="2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  <c r="AT684" s="1"/>
      <c r="AU684" s="1"/>
      <c r="AV684" s="1"/>
      <c r="AW684" s="1"/>
      <c r="AX684" s="1"/>
      <c r="AY684" s="1"/>
      <c r="AZ684" s="1"/>
      <c r="BA684" s="1"/>
      <c r="BB684" s="1"/>
    </row>
    <row r="685" spans="1:54" ht="12.75" customHeight="1">
      <c r="A685" s="6"/>
      <c r="B685" s="5"/>
      <c r="C685" s="4"/>
      <c r="D685" s="1"/>
      <c r="E685" s="1"/>
      <c r="F685" s="3"/>
      <c r="G685" s="3"/>
      <c r="H685" s="2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  <c r="AT685" s="1"/>
      <c r="AU685" s="1"/>
      <c r="AV685" s="1"/>
      <c r="AW685" s="1"/>
      <c r="AX685" s="1"/>
      <c r="AY685" s="1"/>
      <c r="AZ685" s="1"/>
      <c r="BA685" s="1"/>
      <c r="BB685" s="1"/>
    </row>
    <row r="686" spans="1:54" ht="12.75" customHeight="1">
      <c r="A686" s="6"/>
      <c r="B686" s="5"/>
      <c r="C686" s="4"/>
      <c r="D686" s="1"/>
      <c r="E686" s="1"/>
      <c r="F686" s="3"/>
      <c r="G686" s="3"/>
      <c r="H686" s="2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  <c r="AT686" s="1"/>
      <c r="AU686" s="1"/>
      <c r="AV686" s="1"/>
      <c r="AW686" s="1"/>
      <c r="AX686" s="1"/>
      <c r="AY686" s="1"/>
      <c r="AZ686" s="1"/>
      <c r="BA686" s="1"/>
      <c r="BB686" s="1"/>
    </row>
    <row r="687" spans="1:54" ht="12.75" customHeight="1">
      <c r="A687" s="6"/>
      <c r="B687" s="5"/>
      <c r="C687" s="4"/>
      <c r="D687" s="1"/>
      <c r="E687" s="1"/>
      <c r="F687" s="3"/>
      <c r="G687" s="3"/>
      <c r="H687" s="2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  <c r="AT687" s="1"/>
      <c r="AU687" s="1"/>
      <c r="AV687" s="1"/>
      <c r="AW687" s="1"/>
      <c r="AX687" s="1"/>
      <c r="AY687" s="1"/>
      <c r="AZ687" s="1"/>
      <c r="BA687" s="1"/>
      <c r="BB687" s="1"/>
    </row>
    <row r="688" spans="1:54" ht="12.75" customHeight="1">
      <c r="A688" s="6"/>
      <c r="B688" s="5"/>
      <c r="C688" s="4"/>
      <c r="D688" s="1"/>
      <c r="E688" s="1"/>
      <c r="F688" s="3"/>
      <c r="G688" s="3"/>
      <c r="H688" s="2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  <c r="AT688" s="1"/>
      <c r="AU688" s="1"/>
      <c r="AV688" s="1"/>
      <c r="AW688" s="1"/>
      <c r="AX688" s="1"/>
      <c r="AY688" s="1"/>
      <c r="AZ688" s="1"/>
      <c r="BA688" s="1"/>
      <c r="BB688" s="1"/>
    </row>
    <row r="689" spans="1:54" ht="12.75" customHeight="1">
      <c r="A689" s="6"/>
      <c r="B689" s="5"/>
      <c r="C689" s="4"/>
      <c r="D689" s="1"/>
      <c r="E689" s="1"/>
      <c r="F689" s="3"/>
      <c r="G689" s="3"/>
      <c r="H689" s="2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  <c r="AT689" s="1"/>
      <c r="AU689" s="1"/>
      <c r="AV689" s="1"/>
      <c r="AW689" s="1"/>
      <c r="AX689" s="1"/>
      <c r="AY689" s="1"/>
      <c r="AZ689" s="1"/>
      <c r="BA689" s="1"/>
      <c r="BB689" s="1"/>
    </row>
    <row r="690" spans="1:54" ht="12.75" customHeight="1">
      <c r="A690" s="6"/>
      <c r="B690" s="5"/>
      <c r="C690" s="4"/>
      <c r="D690" s="1"/>
      <c r="E690" s="1"/>
      <c r="F690" s="3"/>
      <c r="G690" s="3"/>
      <c r="H690" s="2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  <c r="AT690" s="1"/>
      <c r="AU690" s="1"/>
      <c r="AV690" s="1"/>
      <c r="AW690" s="1"/>
      <c r="AX690" s="1"/>
      <c r="AY690" s="1"/>
      <c r="AZ690" s="1"/>
      <c r="BA690" s="1"/>
      <c r="BB690" s="1"/>
    </row>
    <row r="691" spans="1:54" ht="12.75" customHeight="1">
      <c r="A691" s="6"/>
      <c r="B691" s="5"/>
      <c r="C691" s="4"/>
      <c r="D691" s="1"/>
      <c r="E691" s="1"/>
      <c r="F691" s="3"/>
      <c r="G691" s="3"/>
      <c r="H691" s="2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  <c r="AT691" s="1"/>
      <c r="AU691" s="1"/>
      <c r="AV691" s="1"/>
      <c r="AW691" s="1"/>
      <c r="AX691" s="1"/>
      <c r="AY691" s="1"/>
      <c r="AZ691" s="1"/>
      <c r="BA691" s="1"/>
      <c r="BB691" s="1"/>
    </row>
    <row r="692" spans="1:54" ht="12.75" customHeight="1">
      <c r="A692" s="6"/>
      <c r="B692" s="5"/>
      <c r="C692" s="4"/>
      <c r="D692" s="1"/>
      <c r="E692" s="1"/>
      <c r="F692" s="3"/>
      <c r="G692" s="3"/>
      <c r="H692" s="2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  <c r="AT692" s="1"/>
      <c r="AU692" s="1"/>
      <c r="AV692" s="1"/>
      <c r="AW692" s="1"/>
      <c r="AX692" s="1"/>
      <c r="AY692" s="1"/>
      <c r="AZ692" s="1"/>
      <c r="BA692" s="1"/>
      <c r="BB692" s="1"/>
    </row>
    <row r="693" spans="1:54" ht="12.75" customHeight="1">
      <c r="A693" s="6"/>
      <c r="B693" s="5"/>
      <c r="C693" s="4"/>
      <c r="D693" s="1"/>
      <c r="E693" s="1"/>
      <c r="F693" s="3"/>
      <c r="G693" s="3"/>
      <c r="H693" s="2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  <c r="AT693" s="1"/>
      <c r="AU693" s="1"/>
      <c r="AV693" s="1"/>
      <c r="AW693" s="1"/>
      <c r="AX693" s="1"/>
      <c r="AY693" s="1"/>
      <c r="AZ693" s="1"/>
      <c r="BA693" s="1"/>
      <c r="BB693" s="1"/>
    </row>
    <row r="694" spans="1:54" ht="12.75" customHeight="1">
      <c r="A694" s="6"/>
      <c r="B694" s="5"/>
      <c r="C694" s="4"/>
      <c r="D694" s="1"/>
      <c r="E694" s="1"/>
      <c r="F694" s="3"/>
      <c r="G694" s="3"/>
      <c r="H694" s="2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  <c r="AT694" s="1"/>
      <c r="AU694" s="1"/>
      <c r="AV694" s="1"/>
      <c r="AW694" s="1"/>
      <c r="AX694" s="1"/>
      <c r="AY694" s="1"/>
      <c r="AZ694" s="1"/>
      <c r="BA694" s="1"/>
      <c r="BB694" s="1"/>
    </row>
    <row r="695" spans="1:54" ht="12.75" customHeight="1">
      <c r="A695" s="6"/>
      <c r="B695" s="5"/>
      <c r="C695" s="4"/>
      <c r="D695" s="1"/>
      <c r="E695" s="1"/>
      <c r="F695" s="3"/>
      <c r="G695" s="3"/>
      <c r="H695" s="2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  <c r="AT695" s="1"/>
      <c r="AU695" s="1"/>
      <c r="AV695" s="1"/>
      <c r="AW695" s="1"/>
      <c r="AX695" s="1"/>
      <c r="AY695" s="1"/>
      <c r="AZ695" s="1"/>
      <c r="BA695" s="1"/>
      <c r="BB695" s="1"/>
    </row>
    <row r="696" spans="1:54" ht="12.75" customHeight="1">
      <c r="A696" s="6"/>
      <c r="B696" s="5"/>
      <c r="C696" s="4"/>
      <c r="D696" s="1"/>
      <c r="E696" s="1"/>
      <c r="F696" s="3"/>
      <c r="G696" s="3"/>
      <c r="H696" s="2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  <c r="AT696" s="1"/>
      <c r="AU696" s="1"/>
      <c r="AV696" s="1"/>
      <c r="AW696" s="1"/>
      <c r="AX696" s="1"/>
      <c r="AY696" s="1"/>
      <c r="AZ696" s="1"/>
      <c r="BA696" s="1"/>
      <c r="BB696" s="1"/>
    </row>
    <row r="697" spans="1:54" ht="12.75" customHeight="1">
      <c r="A697" s="6"/>
      <c r="B697" s="5"/>
      <c r="C697" s="4"/>
      <c r="D697" s="1"/>
      <c r="E697" s="1"/>
      <c r="F697" s="3"/>
      <c r="G697" s="3"/>
      <c r="H697" s="2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  <c r="AT697" s="1"/>
      <c r="AU697" s="1"/>
      <c r="AV697" s="1"/>
      <c r="AW697" s="1"/>
      <c r="AX697" s="1"/>
      <c r="AY697" s="1"/>
      <c r="AZ697" s="1"/>
      <c r="BA697" s="1"/>
      <c r="BB697" s="1"/>
    </row>
    <row r="698" spans="1:54" ht="12.75" customHeight="1">
      <c r="A698" s="6"/>
      <c r="B698" s="5"/>
      <c r="C698" s="4"/>
      <c r="D698" s="1"/>
      <c r="E698" s="1"/>
      <c r="F698" s="3"/>
      <c r="G698" s="3"/>
      <c r="H698" s="2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  <c r="AT698" s="1"/>
      <c r="AU698" s="1"/>
      <c r="AV698" s="1"/>
      <c r="AW698" s="1"/>
      <c r="AX698" s="1"/>
      <c r="AY698" s="1"/>
      <c r="AZ698" s="1"/>
      <c r="BA698" s="1"/>
      <c r="BB698" s="1"/>
    </row>
    <row r="699" spans="1:54" ht="12.75" customHeight="1">
      <c r="A699" s="6"/>
      <c r="B699" s="5"/>
      <c r="C699" s="4"/>
      <c r="D699" s="1"/>
      <c r="E699" s="1"/>
      <c r="F699" s="3"/>
      <c r="G699" s="3"/>
      <c r="H699" s="2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  <c r="AT699" s="1"/>
      <c r="AU699" s="1"/>
      <c r="AV699" s="1"/>
      <c r="AW699" s="1"/>
      <c r="AX699" s="1"/>
      <c r="AY699" s="1"/>
      <c r="AZ699" s="1"/>
      <c r="BA699" s="1"/>
      <c r="BB699" s="1"/>
    </row>
    <row r="700" spans="1:54" ht="12.75" customHeight="1">
      <c r="A700" s="6"/>
      <c r="B700" s="5"/>
      <c r="C700" s="4"/>
      <c r="D700" s="1"/>
      <c r="E700" s="1"/>
      <c r="F700" s="3"/>
      <c r="G700" s="3"/>
      <c r="H700" s="2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  <c r="AT700" s="1"/>
      <c r="AU700" s="1"/>
      <c r="AV700" s="1"/>
      <c r="AW700" s="1"/>
      <c r="AX700" s="1"/>
      <c r="AY700" s="1"/>
      <c r="AZ700" s="1"/>
      <c r="BA700" s="1"/>
      <c r="BB700" s="1"/>
    </row>
    <row r="701" spans="1:54" ht="12.75" customHeight="1">
      <c r="A701" s="6"/>
      <c r="B701" s="5"/>
      <c r="C701" s="4"/>
      <c r="D701" s="1"/>
      <c r="E701" s="1"/>
      <c r="F701" s="3"/>
      <c r="G701" s="3"/>
      <c r="H701" s="2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  <c r="AT701" s="1"/>
      <c r="AU701" s="1"/>
      <c r="AV701" s="1"/>
      <c r="AW701" s="1"/>
      <c r="AX701" s="1"/>
      <c r="AY701" s="1"/>
      <c r="AZ701" s="1"/>
      <c r="BA701" s="1"/>
      <c r="BB701" s="1"/>
    </row>
    <row r="702" spans="1:54" ht="12.75" customHeight="1">
      <c r="A702" s="6"/>
      <c r="B702" s="5"/>
      <c r="C702" s="4"/>
      <c r="D702" s="1"/>
      <c r="E702" s="1"/>
      <c r="F702" s="3"/>
      <c r="G702" s="3"/>
      <c r="H702" s="2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  <c r="AT702" s="1"/>
      <c r="AU702" s="1"/>
      <c r="AV702" s="1"/>
      <c r="AW702" s="1"/>
      <c r="AX702" s="1"/>
      <c r="AY702" s="1"/>
      <c r="AZ702" s="1"/>
      <c r="BA702" s="1"/>
      <c r="BB702" s="1"/>
    </row>
    <row r="703" spans="1:54" ht="12.75" customHeight="1">
      <c r="A703" s="6"/>
      <c r="B703" s="5"/>
      <c r="C703" s="4"/>
      <c r="D703" s="1"/>
      <c r="E703" s="1"/>
      <c r="F703" s="3"/>
      <c r="G703" s="3"/>
      <c r="H703" s="2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  <c r="AT703" s="1"/>
      <c r="AU703" s="1"/>
      <c r="AV703" s="1"/>
      <c r="AW703" s="1"/>
      <c r="AX703" s="1"/>
      <c r="AY703" s="1"/>
      <c r="AZ703" s="1"/>
      <c r="BA703" s="1"/>
      <c r="BB703" s="1"/>
    </row>
    <row r="704" spans="1:54" ht="12.75" customHeight="1">
      <c r="A704" s="6"/>
      <c r="B704" s="5"/>
      <c r="C704" s="4"/>
      <c r="D704" s="1"/>
      <c r="E704" s="1"/>
      <c r="F704" s="3"/>
      <c r="G704" s="3"/>
      <c r="H704" s="2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  <c r="AT704" s="1"/>
      <c r="AU704" s="1"/>
      <c r="AV704" s="1"/>
      <c r="AW704" s="1"/>
      <c r="AX704" s="1"/>
      <c r="AY704" s="1"/>
      <c r="AZ704" s="1"/>
      <c r="BA704" s="1"/>
      <c r="BB704" s="1"/>
    </row>
    <row r="705" spans="1:54" ht="12.75" customHeight="1">
      <c r="A705" s="6"/>
      <c r="B705" s="5"/>
      <c r="C705" s="4"/>
      <c r="D705" s="1"/>
      <c r="E705" s="1"/>
      <c r="F705" s="3"/>
      <c r="G705" s="3"/>
      <c r="H705" s="2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  <c r="AT705" s="1"/>
      <c r="AU705" s="1"/>
      <c r="AV705" s="1"/>
      <c r="AW705" s="1"/>
      <c r="AX705" s="1"/>
      <c r="AY705" s="1"/>
      <c r="AZ705" s="1"/>
      <c r="BA705" s="1"/>
      <c r="BB705" s="1"/>
    </row>
    <row r="706" spans="1:54" ht="12.75" customHeight="1">
      <c r="A706" s="6"/>
      <c r="B706" s="5"/>
      <c r="C706" s="4"/>
      <c r="D706" s="1"/>
      <c r="E706" s="1"/>
      <c r="F706" s="3"/>
      <c r="G706" s="3"/>
      <c r="H706" s="2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  <c r="AT706" s="1"/>
      <c r="AU706" s="1"/>
      <c r="AV706" s="1"/>
      <c r="AW706" s="1"/>
      <c r="AX706" s="1"/>
      <c r="AY706" s="1"/>
      <c r="AZ706" s="1"/>
      <c r="BA706" s="1"/>
      <c r="BB706" s="1"/>
    </row>
    <row r="707" spans="1:54" ht="12.75" customHeight="1">
      <c r="A707" s="6"/>
      <c r="B707" s="5"/>
      <c r="C707" s="4"/>
      <c r="D707" s="1"/>
      <c r="E707" s="1"/>
      <c r="F707" s="3"/>
      <c r="G707" s="3"/>
      <c r="H707" s="2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  <c r="AT707" s="1"/>
      <c r="AU707" s="1"/>
      <c r="AV707" s="1"/>
      <c r="AW707" s="1"/>
      <c r="AX707" s="1"/>
      <c r="AY707" s="1"/>
      <c r="AZ707" s="1"/>
      <c r="BA707" s="1"/>
      <c r="BB707" s="1"/>
    </row>
    <row r="708" spans="1:54" ht="12.75" customHeight="1">
      <c r="A708" s="6"/>
      <c r="B708" s="5"/>
      <c r="C708" s="4"/>
      <c r="D708" s="1"/>
      <c r="E708" s="1"/>
      <c r="F708" s="3"/>
      <c r="G708" s="3"/>
      <c r="H708" s="2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  <c r="AT708" s="1"/>
      <c r="AU708" s="1"/>
      <c r="AV708" s="1"/>
      <c r="AW708" s="1"/>
      <c r="AX708" s="1"/>
      <c r="AY708" s="1"/>
      <c r="AZ708" s="1"/>
      <c r="BA708" s="1"/>
      <c r="BB708" s="1"/>
    </row>
    <row r="709" spans="1:54" ht="12.75" customHeight="1">
      <c r="A709" s="6"/>
      <c r="B709" s="5"/>
      <c r="C709" s="4"/>
      <c r="D709" s="1"/>
      <c r="E709" s="1"/>
      <c r="F709" s="3"/>
      <c r="G709" s="3"/>
      <c r="H709" s="2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  <c r="AT709" s="1"/>
      <c r="AU709" s="1"/>
      <c r="AV709" s="1"/>
      <c r="AW709" s="1"/>
      <c r="AX709" s="1"/>
      <c r="AY709" s="1"/>
      <c r="AZ709" s="1"/>
      <c r="BA709" s="1"/>
      <c r="BB709" s="1"/>
    </row>
    <row r="710" spans="1:54" ht="12.75" customHeight="1">
      <c r="A710" s="6"/>
      <c r="B710" s="5"/>
      <c r="C710" s="4"/>
      <c r="D710" s="1"/>
      <c r="E710" s="1"/>
      <c r="F710" s="3"/>
      <c r="G710" s="3"/>
      <c r="H710" s="2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  <c r="AT710" s="1"/>
      <c r="AU710" s="1"/>
      <c r="AV710" s="1"/>
      <c r="AW710" s="1"/>
      <c r="AX710" s="1"/>
      <c r="AY710" s="1"/>
      <c r="AZ710" s="1"/>
      <c r="BA710" s="1"/>
      <c r="BB710" s="1"/>
    </row>
    <row r="711" spans="1:54" ht="12.75" customHeight="1">
      <c r="A711" s="6"/>
      <c r="B711" s="5"/>
      <c r="C711" s="4"/>
      <c r="D711" s="1"/>
      <c r="E711" s="1"/>
      <c r="F711" s="3"/>
      <c r="G711" s="3"/>
      <c r="H711" s="2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  <c r="AT711" s="1"/>
      <c r="AU711" s="1"/>
      <c r="AV711" s="1"/>
      <c r="AW711" s="1"/>
      <c r="AX711" s="1"/>
      <c r="AY711" s="1"/>
      <c r="AZ711" s="1"/>
      <c r="BA711" s="1"/>
      <c r="BB711" s="1"/>
    </row>
    <row r="712" spans="1:54" ht="12.75" customHeight="1">
      <c r="A712" s="6"/>
      <c r="B712" s="5"/>
      <c r="C712" s="4"/>
      <c r="D712" s="1"/>
      <c r="E712" s="1"/>
      <c r="F712" s="3"/>
      <c r="G712" s="3"/>
      <c r="H712" s="2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  <c r="AT712" s="1"/>
      <c r="AU712" s="1"/>
      <c r="AV712" s="1"/>
      <c r="AW712" s="1"/>
      <c r="AX712" s="1"/>
      <c r="AY712" s="1"/>
      <c r="AZ712" s="1"/>
      <c r="BA712" s="1"/>
      <c r="BB712" s="1"/>
    </row>
    <row r="713" spans="1:54" ht="12.75" customHeight="1">
      <c r="A713" s="6"/>
      <c r="B713" s="5"/>
      <c r="C713" s="4"/>
      <c r="D713" s="1"/>
      <c r="E713" s="1"/>
      <c r="F713" s="3"/>
      <c r="G713" s="3"/>
      <c r="H713" s="2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  <c r="AT713" s="1"/>
      <c r="AU713" s="1"/>
      <c r="AV713" s="1"/>
      <c r="AW713" s="1"/>
      <c r="AX713" s="1"/>
      <c r="AY713" s="1"/>
      <c r="AZ713" s="1"/>
      <c r="BA713" s="1"/>
      <c r="BB713" s="1"/>
    </row>
    <row r="714" spans="1:54" ht="12.75" customHeight="1">
      <c r="A714" s="6"/>
      <c r="B714" s="5"/>
      <c r="C714" s="4"/>
      <c r="D714" s="1"/>
      <c r="E714" s="1"/>
      <c r="F714" s="3"/>
      <c r="G714" s="3"/>
      <c r="H714" s="2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  <c r="AT714" s="1"/>
      <c r="AU714" s="1"/>
      <c r="AV714" s="1"/>
      <c r="AW714" s="1"/>
      <c r="AX714" s="1"/>
      <c r="AY714" s="1"/>
      <c r="AZ714" s="1"/>
      <c r="BA714" s="1"/>
      <c r="BB714" s="1"/>
    </row>
    <row r="715" spans="1:54" ht="12.75" customHeight="1">
      <c r="A715" s="6"/>
      <c r="B715" s="5"/>
      <c r="C715" s="4"/>
      <c r="D715" s="1"/>
      <c r="E715" s="1"/>
      <c r="F715" s="3"/>
      <c r="G715" s="3"/>
      <c r="H715" s="2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  <c r="AT715" s="1"/>
      <c r="AU715" s="1"/>
      <c r="AV715" s="1"/>
      <c r="AW715" s="1"/>
      <c r="AX715" s="1"/>
      <c r="AY715" s="1"/>
      <c r="AZ715" s="1"/>
      <c r="BA715" s="1"/>
      <c r="BB715" s="1"/>
    </row>
    <row r="716" spans="1:54" ht="12.75" customHeight="1">
      <c r="A716" s="6"/>
      <c r="B716" s="5"/>
      <c r="C716" s="4"/>
      <c r="D716" s="1"/>
      <c r="E716" s="1"/>
      <c r="F716" s="3"/>
      <c r="G716" s="3"/>
      <c r="H716" s="2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  <c r="AT716" s="1"/>
      <c r="AU716" s="1"/>
      <c r="AV716" s="1"/>
      <c r="AW716" s="1"/>
      <c r="AX716" s="1"/>
      <c r="AY716" s="1"/>
      <c r="AZ716" s="1"/>
      <c r="BA716" s="1"/>
      <c r="BB716" s="1"/>
    </row>
    <row r="717" spans="1:54" ht="12.75" customHeight="1">
      <c r="A717" s="6"/>
      <c r="B717" s="5"/>
      <c r="C717" s="4"/>
      <c r="D717" s="1"/>
      <c r="E717" s="1"/>
      <c r="F717" s="3"/>
      <c r="G717" s="3"/>
      <c r="H717" s="2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  <c r="AT717" s="1"/>
      <c r="AU717" s="1"/>
      <c r="AV717" s="1"/>
      <c r="AW717" s="1"/>
      <c r="AX717" s="1"/>
      <c r="AY717" s="1"/>
      <c r="AZ717" s="1"/>
      <c r="BA717" s="1"/>
      <c r="BB717" s="1"/>
    </row>
    <row r="718" spans="1:54" ht="12.75" customHeight="1">
      <c r="A718" s="6"/>
      <c r="B718" s="5"/>
      <c r="C718" s="4"/>
      <c r="D718" s="1"/>
      <c r="E718" s="1"/>
      <c r="F718" s="3"/>
      <c r="G718" s="3"/>
      <c r="H718" s="2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  <c r="AT718" s="1"/>
      <c r="AU718" s="1"/>
      <c r="AV718" s="1"/>
      <c r="AW718" s="1"/>
      <c r="AX718" s="1"/>
      <c r="AY718" s="1"/>
      <c r="AZ718" s="1"/>
      <c r="BA718" s="1"/>
      <c r="BB718" s="1"/>
    </row>
    <row r="719" spans="1:54" ht="12.75" customHeight="1">
      <c r="A719" s="6"/>
      <c r="B719" s="5"/>
      <c r="C719" s="4"/>
      <c r="D719" s="1"/>
      <c r="E719" s="1"/>
      <c r="F719" s="3"/>
      <c r="G719" s="3"/>
      <c r="H719" s="2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  <c r="AT719" s="1"/>
      <c r="AU719" s="1"/>
      <c r="AV719" s="1"/>
      <c r="AW719" s="1"/>
      <c r="AX719" s="1"/>
      <c r="AY719" s="1"/>
      <c r="AZ719" s="1"/>
      <c r="BA719" s="1"/>
      <c r="BB719" s="1"/>
    </row>
    <row r="720" spans="1:54" ht="12.75" customHeight="1">
      <c r="A720" s="6"/>
      <c r="B720" s="5"/>
      <c r="C720" s="4"/>
      <c r="D720" s="1"/>
      <c r="E720" s="1"/>
      <c r="F720" s="3"/>
      <c r="G720" s="3"/>
      <c r="H720" s="2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  <c r="AT720" s="1"/>
      <c r="AU720" s="1"/>
      <c r="AV720" s="1"/>
      <c r="AW720" s="1"/>
      <c r="AX720" s="1"/>
      <c r="AY720" s="1"/>
      <c r="AZ720" s="1"/>
      <c r="BA720" s="1"/>
      <c r="BB720" s="1"/>
    </row>
    <row r="721" spans="1:54" ht="12.75" customHeight="1">
      <c r="A721" s="6"/>
      <c r="B721" s="5"/>
      <c r="C721" s="4"/>
      <c r="D721" s="1"/>
      <c r="E721" s="1"/>
      <c r="F721" s="3"/>
      <c r="G721" s="3"/>
      <c r="H721" s="2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  <c r="AT721" s="1"/>
      <c r="AU721" s="1"/>
      <c r="AV721" s="1"/>
      <c r="AW721" s="1"/>
      <c r="AX721" s="1"/>
      <c r="AY721" s="1"/>
      <c r="AZ721" s="1"/>
      <c r="BA721" s="1"/>
      <c r="BB721" s="1"/>
    </row>
    <row r="722" spans="1:54" ht="12.75" customHeight="1">
      <c r="A722" s="6"/>
      <c r="B722" s="5"/>
      <c r="C722" s="4"/>
      <c r="D722" s="1"/>
      <c r="E722" s="1"/>
      <c r="F722" s="3"/>
      <c r="G722" s="3"/>
      <c r="H722" s="2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  <c r="AT722" s="1"/>
      <c r="AU722" s="1"/>
      <c r="AV722" s="1"/>
      <c r="AW722" s="1"/>
      <c r="AX722" s="1"/>
      <c r="AY722" s="1"/>
      <c r="AZ722" s="1"/>
      <c r="BA722" s="1"/>
      <c r="BB722" s="1"/>
    </row>
    <row r="723" spans="1:54" ht="12.75" customHeight="1">
      <c r="A723" s="6"/>
      <c r="B723" s="5"/>
      <c r="C723" s="4"/>
      <c r="D723" s="1"/>
      <c r="E723" s="1"/>
      <c r="F723" s="3"/>
      <c r="G723" s="3"/>
      <c r="H723" s="2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  <c r="AT723" s="1"/>
      <c r="AU723" s="1"/>
      <c r="AV723" s="1"/>
      <c r="AW723" s="1"/>
      <c r="AX723" s="1"/>
      <c r="AY723" s="1"/>
      <c r="AZ723" s="1"/>
      <c r="BA723" s="1"/>
      <c r="BB723" s="1"/>
    </row>
    <row r="724" spans="1:54" ht="12.75" customHeight="1">
      <c r="A724" s="6"/>
      <c r="B724" s="5"/>
      <c r="C724" s="4"/>
      <c r="D724" s="1"/>
      <c r="E724" s="1"/>
      <c r="F724" s="3"/>
      <c r="G724" s="3"/>
      <c r="H724" s="2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  <c r="AT724" s="1"/>
      <c r="AU724" s="1"/>
      <c r="AV724" s="1"/>
      <c r="AW724" s="1"/>
      <c r="AX724" s="1"/>
      <c r="AY724" s="1"/>
      <c r="AZ724" s="1"/>
      <c r="BA724" s="1"/>
      <c r="BB724" s="1"/>
    </row>
    <row r="725" spans="1:54" ht="12.75" customHeight="1">
      <c r="A725" s="6"/>
      <c r="B725" s="5"/>
      <c r="C725" s="4"/>
      <c r="D725" s="1"/>
      <c r="E725" s="1"/>
      <c r="F725" s="3"/>
      <c r="G725" s="3"/>
      <c r="H725" s="2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  <c r="AT725" s="1"/>
      <c r="AU725" s="1"/>
      <c r="AV725" s="1"/>
      <c r="AW725" s="1"/>
      <c r="AX725" s="1"/>
      <c r="AY725" s="1"/>
      <c r="AZ725" s="1"/>
      <c r="BA725" s="1"/>
      <c r="BB725" s="1"/>
    </row>
    <row r="726" spans="1:54" ht="12.75" customHeight="1">
      <c r="A726" s="6"/>
      <c r="B726" s="5"/>
      <c r="C726" s="4"/>
      <c r="D726" s="1"/>
      <c r="E726" s="1"/>
      <c r="F726" s="3"/>
      <c r="G726" s="3"/>
      <c r="H726" s="2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  <c r="AT726" s="1"/>
      <c r="AU726" s="1"/>
      <c r="AV726" s="1"/>
      <c r="AW726" s="1"/>
      <c r="AX726" s="1"/>
      <c r="AY726" s="1"/>
      <c r="AZ726" s="1"/>
      <c r="BA726" s="1"/>
      <c r="BB726" s="1"/>
    </row>
    <row r="727" spans="1:54" ht="12.75" customHeight="1">
      <c r="A727" s="6"/>
      <c r="B727" s="5"/>
      <c r="C727" s="4"/>
      <c r="D727" s="1"/>
      <c r="E727" s="1"/>
      <c r="F727" s="3"/>
      <c r="G727" s="3"/>
      <c r="H727" s="2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  <c r="AT727" s="1"/>
      <c r="AU727" s="1"/>
      <c r="AV727" s="1"/>
      <c r="AW727" s="1"/>
      <c r="AX727" s="1"/>
      <c r="AY727" s="1"/>
      <c r="AZ727" s="1"/>
      <c r="BA727" s="1"/>
      <c r="BB727" s="1"/>
    </row>
    <row r="728" spans="1:54" ht="12.75" customHeight="1">
      <c r="A728" s="6"/>
      <c r="B728" s="5"/>
      <c r="C728" s="4"/>
      <c r="D728" s="1"/>
      <c r="E728" s="1"/>
      <c r="F728" s="3"/>
      <c r="G728" s="3"/>
      <c r="H728" s="2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  <c r="AT728" s="1"/>
      <c r="AU728" s="1"/>
      <c r="AV728" s="1"/>
      <c r="AW728" s="1"/>
      <c r="AX728" s="1"/>
      <c r="AY728" s="1"/>
      <c r="AZ728" s="1"/>
      <c r="BA728" s="1"/>
      <c r="BB728" s="1"/>
    </row>
    <row r="729" spans="1:54" ht="12.75" customHeight="1">
      <c r="A729" s="6"/>
      <c r="B729" s="5"/>
      <c r="C729" s="4"/>
      <c r="D729" s="1"/>
      <c r="E729" s="1"/>
      <c r="F729" s="3"/>
      <c r="G729" s="3"/>
      <c r="H729" s="2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  <c r="AT729" s="1"/>
      <c r="AU729" s="1"/>
      <c r="AV729" s="1"/>
      <c r="AW729" s="1"/>
      <c r="AX729" s="1"/>
      <c r="AY729" s="1"/>
      <c r="AZ729" s="1"/>
      <c r="BA729" s="1"/>
      <c r="BB729" s="1"/>
    </row>
    <row r="730" spans="1:54" ht="12.75" customHeight="1">
      <c r="A730" s="6"/>
      <c r="B730" s="5"/>
      <c r="C730" s="4"/>
      <c r="D730" s="1"/>
      <c r="E730" s="1"/>
      <c r="F730" s="3"/>
      <c r="G730" s="3"/>
      <c r="H730" s="2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  <c r="AT730" s="1"/>
      <c r="AU730" s="1"/>
      <c r="AV730" s="1"/>
      <c r="AW730" s="1"/>
      <c r="AX730" s="1"/>
      <c r="AY730" s="1"/>
      <c r="AZ730" s="1"/>
      <c r="BA730" s="1"/>
      <c r="BB730" s="1"/>
    </row>
    <row r="731" spans="1:54" ht="12.75" customHeight="1">
      <c r="A731" s="6"/>
      <c r="B731" s="5"/>
      <c r="C731" s="4"/>
      <c r="D731" s="1"/>
      <c r="E731" s="1"/>
      <c r="F731" s="3"/>
      <c r="G731" s="3"/>
      <c r="H731" s="2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  <c r="AT731" s="1"/>
      <c r="AU731" s="1"/>
      <c r="AV731" s="1"/>
      <c r="AW731" s="1"/>
      <c r="AX731" s="1"/>
      <c r="AY731" s="1"/>
      <c r="AZ731" s="1"/>
      <c r="BA731" s="1"/>
      <c r="BB731" s="1"/>
    </row>
    <row r="732" spans="1:54" ht="12.75" customHeight="1">
      <c r="A732" s="6"/>
      <c r="B732" s="5"/>
      <c r="C732" s="4"/>
      <c r="D732" s="1"/>
      <c r="E732" s="1"/>
      <c r="F732" s="3"/>
      <c r="G732" s="3"/>
      <c r="H732" s="2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  <c r="AT732" s="1"/>
      <c r="AU732" s="1"/>
      <c r="AV732" s="1"/>
      <c r="AW732" s="1"/>
      <c r="AX732" s="1"/>
      <c r="AY732" s="1"/>
      <c r="AZ732" s="1"/>
      <c r="BA732" s="1"/>
      <c r="BB732" s="1"/>
    </row>
    <row r="733" spans="1:54" ht="12.75" customHeight="1">
      <c r="A733" s="6"/>
      <c r="B733" s="5"/>
      <c r="C733" s="4"/>
      <c r="D733" s="1"/>
      <c r="E733" s="1"/>
      <c r="F733" s="3"/>
      <c r="G733" s="3"/>
      <c r="H733" s="2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  <c r="AT733" s="1"/>
      <c r="AU733" s="1"/>
      <c r="AV733" s="1"/>
      <c r="AW733" s="1"/>
      <c r="AX733" s="1"/>
      <c r="AY733" s="1"/>
      <c r="AZ733" s="1"/>
      <c r="BA733" s="1"/>
      <c r="BB733" s="1"/>
    </row>
    <row r="734" spans="1:54" ht="12.75" customHeight="1">
      <c r="A734" s="6"/>
      <c r="B734" s="5"/>
      <c r="C734" s="4"/>
      <c r="D734" s="1"/>
      <c r="E734" s="1"/>
      <c r="F734" s="3"/>
      <c r="G734" s="3"/>
      <c r="H734" s="2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  <c r="AT734" s="1"/>
      <c r="AU734" s="1"/>
      <c r="AV734" s="1"/>
      <c r="AW734" s="1"/>
      <c r="AX734" s="1"/>
      <c r="AY734" s="1"/>
      <c r="AZ734" s="1"/>
      <c r="BA734" s="1"/>
      <c r="BB734" s="1"/>
    </row>
    <row r="735" spans="1:54" ht="12.75" customHeight="1">
      <c r="A735" s="6"/>
      <c r="B735" s="5"/>
      <c r="C735" s="4"/>
      <c r="D735" s="1"/>
      <c r="E735" s="1"/>
      <c r="F735" s="3"/>
      <c r="G735" s="3"/>
      <c r="H735" s="2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  <c r="AT735" s="1"/>
      <c r="AU735" s="1"/>
      <c r="AV735" s="1"/>
      <c r="AW735" s="1"/>
      <c r="AX735" s="1"/>
      <c r="AY735" s="1"/>
      <c r="AZ735" s="1"/>
      <c r="BA735" s="1"/>
      <c r="BB735" s="1"/>
    </row>
    <row r="736" spans="1:54" ht="12.75" customHeight="1">
      <c r="A736" s="6"/>
      <c r="B736" s="5"/>
      <c r="C736" s="4"/>
      <c r="D736" s="1"/>
      <c r="E736" s="1"/>
      <c r="F736" s="3"/>
      <c r="G736" s="3"/>
      <c r="H736" s="2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  <c r="AT736" s="1"/>
      <c r="AU736" s="1"/>
      <c r="AV736" s="1"/>
      <c r="AW736" s="1"/>
      <c r="AX736" s="1"/>
      <c r="AY736" s="1"/>
      <c r="AZ736" s="1"/>
      <c r="BA736" s="1"/>
      <c r="BB736" s="1"/>
    </row>
    <row r="737" spans="1:54" ht="12.75" customHeight="1">
      <c r="A737" s="6"/>
      <c r="B737" s="5"/>
      <c r="C737" s="4"/>
      <c r="D737" s="1"/>
      <c r="E737" s="1"/>
      <c r="F737" s="3"/>
      <c r="G737" s="3"/>
      <c r="H737" s="2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  <c r="AT737" s="1"/>
      <c r="AU737" s="1"/>
      <c r="AV737" s="1"/>
      <c r="AW737" s="1"/>
      <c r="AX737" s="1"/>
      <c r="AY737" s="1"/>
      <c r="AZ737" s="1"/>
      <c r="BA737" s="1"/>
      <c r="BB737" s="1"/>
    </row>
    <row r="738" spans="1:54" ht="12.75" customHeight="1">
      <c r="A738" s="6"/>
      <c r="B738" s="5"/>
      <c r="C738" s="4"/>
      <c r="D738" s="1"/>
      <c r="E738" s="1"/>
      <c r="F738" s="3"/>
      <c r="G738" s="3"/>
      <c r="H738" s="2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  <c r="AT738" s="1"/>
      <c r="AU738" s="1"/>
      <c r="AV738" s="1"/>
      <c r="AW738" s="1"/>
      <c r="AX738" s="1"/>
      <c r="AY738" s="1"/>
      <c r="AZ738" s="1"/>
      <c r="BA738" s="1"/>
      <c r="BB738" s="1"/>
    </row>
    <row r="739" spans="1:54" ht="12.75" customHeight="1">
      <c r="A739" s="6"/>
      <c r="B739" s="5"/>
      <c r="C739" s="4"/>
      <c r="D739" s="1"/>
      <c r="E739" s="1"/>
      <c r="F739" s="3"/>
      <c r="G739" s="3"/>
      <c r="H739" s="2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  <c r="AT739" s="1"/>
      <c r="AU739" s="1"/>
      <c r="AV739" s="1"/>
      <c r="AW739" s="1"/>
      <c r="AX739" s="1"/>
      <c r="AY739" s="1"/>
      <c r="AZ739" s="1"/>
      <c r="BA739" s="1"/>
      <c r="BB739" s="1"/>
    </row>
    <row r="740" spans="1:54" ht="12.75" customHeight="1">
      <c r="A740" s="6"/>
      <c r="B740" s="5"/>
      <c r="C740" s="4"/>
      <c r="D740" s="1"/>
      <c r="E740" s="1"/>
      <c r="F740" s="3"/>
      <c r="G740" s="3"/>
      <c r="H740" s="2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  <c r="AT740" s="1"/>
      <c r="AU740" s="1"/>
      <c r="AV740" s="1"/>
      <c r="AW740" s="1"/>
      <c r="AX740" s="1"/>
      <c r="AY740" s="1"/>
      <c r="AZ740" s="1"/>
      <c r="BA740" s="1"/>
      <c r="BB740" s="1"/>
    </row>
    <row r="741" spans="1:54" ht="12.75" customHeight="1">
      <c r="A741" s="6"/>
      <c r="B741" s="5"/>
      <c r="C741" s="4"/>
      <c r="D741" s="1"/>
      <c r="E741" s="1"/>
      <c r="F741" s="3"/>
      <c r="G741" s="3"/>
      <c r="H741" s="2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  <c r="AT741" s="1"/>
      <c r="AU741" s="1"/>
      <c r="AV741" s="1"/>
      <c r="AW741" s="1"/>
      <c r="AX741" s="1"/>
      <c r="AY741" s="1"/>
      <c r="AZ741" s="1"/>
      <c r="BA741" s="1"/>
      <c r="BB741" s="1"/>
    </row>
    <row r="742" spans="1:54" ht="12.75" customHeight="1">
      <c r="A742" s="6"/>
      <c r="B742" s="5"/>
      <c r="C742" s="4"/>
      <c r="D742" s="1"/>
      <c r="E742" s="1"/>
      <c r="F742" s="3"/>
      <c r="G742" s="3"/>
      <c r="H742" s="2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  <c r="AT742" s="1"/>
      <c r="AU742" s="1"/>
      <c r="AV742" s="1"/>
      <c r="AW742" s="1"/>
      <c r="AX742" s="1"/>
      <c r="AY742" s="1"/>
      <c r="AZ742" s="1"/>
      <c r="BA742" s="1"/>
      <c r="BB742" s="1"/>
    </row>
    <row r="743" spans="1:54" ht="12.75" customHeight="1">
      <c r="A743" s="6"/>
      <c r="B743" s="5"/>
      <c r="C743" s="4"/>
      <c r="D743" s="1"/>
      <c r="E743" s="1"/>
      <c r="F743" s="3"/>
      <c r="G743" s="3"/>
      <c r="H743" s="2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  <c r="AT743" s="1"/>
      <c r="AU743" s="1"/>
      <c r="AV743" s="1"/>
      <c r="AW743" s="1"/>
      <c r="AX743" s="1"/>
      <c r="AY743" s="1"/>
      <c r="AZ743" s="1"/>
      <c r="BA743" s="1"/>
      <c r="BB743" s="1"/>
    </row>
    <row r="744" spans="1:54" ht="12.75" customHeight="1">
      <c r="A744" s="6"/>
      <c r="B744" s="5"/>
      <c r="C744" s="4"/>
      <c r="D744" s="1"/>
      <c r="E744" s="1"/>
      <c r="F744" s="3"/>
      <c r="G744" s="3"/>
      <c r="H744" s="2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  <c r="AT744" s="1"/>
      <c r="AU744" s="1"/>
      <c r="AV744" s="1"/>
      <c r="AW744" s="1"/>
      <c r="AX744" s="1"/>
      <c r="AY744" s="1"/>
      <c r="AZ744" s="1"/>
      <c r="BA744" s="1"/>
      <c r="BB744" s="1"/>
    </row>
    <row r="745" spans="1:54" ht="12.75" customHeight="1">
      <c r="A745" s="6"/>
      <c r="B745" s="5"/>
      <c r="C745" s="4"/>
      <c r="D745" s="1"/>
      <c r="E745" s="1"/>
      <c r="F745" s="3"/>
      <c r="G745" s="3"/>
      <c r="H745" s="2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  <c r="AT745" s="1"/>
      <c r="AU745" s="1"/>
      <c r="AV745" s="1"/>
      <c r="AW745" s="1"/>
      <c r="AX745" s="1"/>
      <c r="AY745" s="1"/>
      <c r="AZ745" s="1"/>
      <c r="BA745" s="1"/>
      <c r="BB745" s="1"/>
    </row>
    <row r="746" spans="1:54" ht="12.75" customHeight="1">
      <c r="A746" s="6"/>
      <c r="B746" s="5"/>
      <c r="C746" s="4"/>
      <c r="D746" s="1"/>
      <c r="E746" s="1"/>
      <c r="F746" s="3"/>
      <c r="G746" s="3"/>
      <c r="H746" s="2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  <c r="AT746" s="1"/>
      <c r="AU746" s="1"/>
      <c r="AV746" s="1"/>
      <c r="AW746" s="1"/>
      <c r="AX746" s="1"/>
      <c r="AY746" s="1"/>
      <c r="AZ746" s="1"/>
      <c r="BA746" s="1"/>
      <c r="BB746" s="1"/>
    </row>
    <row r="747" spans="1:54" ht="12.75" customHeight="1">
      <c r="A747" s="6"/>
      <c r="B747" s="5"/>
      <c r="C747" s="4"/>
      <c r="D747" s="1"/>
      <c r="E747" s="1"/>
      <c r="F747" s="3"/>
      <c r="G747" s="3"/>
      <c r="H747" s="2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  <c r="AT747" s="1"/>
      <c r="AU747" s="1"/>
      <c r="AV747" s="1"/>
      <c r="AW747" s="1"/>
      <c r="AX747" s="1"/>
      <c r="AY747" s="1"/>
      <c r="AZ747" s="1"/>
      <c r="BA747" s="1"/>
      <c r="BB747" s="1"/>
    </row>
    <row r="748" spans="1:54" ht="12.75" customHeight="1">
      <c r="A748" s="6"/>
      <c r="B748" s="5"/>
      <c r="C748" s="4"/>
      <c r="D748" s="1"/>
      <c r="E748" s="1"/>
      <c r="F748" s="3"/>
      <c r="G748" s="3"/>
      <c r="H748" s="2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  <c r="AT748" s="1"/>
      <c r="AU748" s="1"/>
      <c r="AV748" s="1"/>
      <c r="AW748" s="1"/>
      <c r="AX748" s="1"/>
      <c r="AY748" s="1"/>
      <c r="AZ748" s="1"/>
      <c r="BA748" s="1"/>
      <c r="BB748" s="1"/>
    </row>
    <row r="749" spans="1:54" ht="12.75" customHeight="1">
      <c r="A749" s="6"/>
      <c r="B749" s="5"/>
      <c r="C749" s="4"/>
      <c r="D749" s="1"/>
      <c r="E749" s="1"/>
      <c r="F749" s="3"/>
      <c r="G749" s="3"/>
      <c r="H749" s="2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  <c r="AT749" s="1"/>
      <c r="AU749" s="1"/>
      <c r="AV749" s="1"/>
      <c r="AW749" s="1"/>
      <c r="AX749" s="1"/>
      <c r="AY749" s="1"/>
      <c r="AZ749" s="1"/>
      <c r="BA749" s="1"/>
      <c r="BB749" s="1"/>
    </row>
    <row r="750" spans="1:54" ht="12.75" customHeight="1">
      <c r="A750" s="6"/>
      <c r="B750" s="5"/>
      <c r="C750" s="4"/>
      <c r="D750" s="1"/>
      <c r="E750" s="1"/>
      <c r="F750" s="3"/>
      <c r="G750" s="3"/>
      <c r="H750" s="2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  <c r="AT750" s="1"/>
      <c r="AU750" s="1"/>
      <c r="AV750" s="1"/>
      <c r="AW750" s="1"/>
      <c r="AX750" s="1"/>
      <c r="AY750" s="1"/>
      <c r="AZ750" s="1"/>
      <c r="BA750" s="1"/>
      <c r="BB750" s="1"/>
    </row>
    <row r="751" spans="1:54" ht="12.75" customHeight="1">
      <c r="A751" s="6"/>
      <c r="B751" s="5"/>
      <c r="C751" s="4"/>
      <c r="D751" s="1"/>
      <c r="E751" s="1"/>
      <c r="F751" s="3"/>
      <c r="G751" s="3"/>
      <c r="H751" s="2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  <c r="AT751" s="1"/>
      <c r="AU751" s="1"/>
      <c r="AV751" s="1"/>
      <c r="AW751" s="1"/>
      <c r="AX751" s="1"/>
      <c r="AY751" s="1"/>
      <c r="AZ751" s="1"/>
      <c r="BA751" s="1"/>
      <c r="BB751" s="1"/>
    </row>
    <row r="752" spans="1:54" ht="12.75" customHeight="1">
      <c r="A752" s="6"/>
      <c r="B752" s="5"/>
      <c r="C752" s="4"/>
      <c r="D752" s="1"/>
      <c r="E752" s="1"/>
      <c r="F752" s="3"/>
      <c r="G752" s="3"/>
      <c r="H752" s="2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  <c r="AT752" s="1"/>
      <c r="AU752" s="1"/>
      <c r="AV752" s="1"/>
      <c r="AW752" s="1"/>
      <c r="AX752" s="1"/>
      <c r="AY752" s="1"/>
      <c r="AZ752" s="1"/>
      <c r="BA752" s="1"/>
      <c r="BB752" s="1"/>
    </row>
    <row r="753" spans="1:54" ht="12.75" customHeight="1">
      <c r="A753" s="6"/>
      <c r="B753" s="5"/>
      <c r="C753" s="4"/>
      <c r="D753" s="1"/>
      <c r="E753" s="1"/>
      <c r="F753" s="3"/>
      <c r="G753" s="3"/>
      <c r="H753" s="2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  <c r="AT753" s="1"/>
      <c r="AU753" s="1"/>
      <c r="AV753" s="1"/>
      <c r="AW753" s="1"/>
      <c r="AX753" s="1"/>
      <c r="AY753" s="1"/>
      <c r="AZ753" s="1"/>
      <c r="BA753" s="1"/>
      <c r="BB753" s="1"/>
    </row>
    <row r="754" spans="1:54" ht="12.75" customHeight="1">
      <c r="A754" s="6"/>
      <c r="B754" s="5"/>
      <c r="C754" s="4"/>
      <c r="D754" s="1"/>
      <c r="E754" s="1"/>
      <c r="F754" s="3"/>
      <c r="G754" s="3"/>
      <c r="H754" s="2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  <c r="AT754" s="1"/>
      <c r="AU754" s="1"/>
      <c r="AV754" s="1"/>
      <c r="AW754" s="1"/>
      <c r="AX754" s="1"/>
      <c r="AY754" s="1"/>
      <c r="AZ754" s="1"/>
      <c r="BA754" s="1"/>
      <c r="BB754" s="1"/>
    </row>
    <row r="755" spans="1:54" ht="12.75" customHeight="1">
      <c r="A755" s="6"/>
      <c r="B755" s="5"/>
      <c r="C755" s="4"/>
      <c r="D755" s="1"/>
      <c r="E755" s="1"/>
      <c r="F755" s="3"/>
      <c r="G755" s="3"/>
      <c r="H755" s="2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  <c r="AT755" s="1"/>
      <c r="AU755" s="1"/>
      <c r="AV755" s="1"/>
      <c r="AW755" s="1"/>
      <c r="AX755" s="1"/>
      <c r="AY755" s="1"/>
      <c r="AZ755" s="1"/>
      <c r="BA755" s="1"/>
      <c r="BB755" s="1"/>
    </row>
    <row r="756" spans="1:54" ht="12.75" customHeight="1">
      <c r="A756" s="6"/>
      <c r="B756" s="5"/>
      <c r="C756" s="4"/>
      <c r="D756" s="1"/>
      <c r="E756" s="1"/>
      <c r="F756" s="3"/>
      <c r="G756" s="3"/>
      <c r="H756" s="2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  <c r="AT756" s="1"/>
      <c r="AU756" s="1"/>
      <c r="AV756" s="1"/>
      <c r="AW756" s="1"/>
      <c r="AX756" s="1"/>
      <c r="AY756" s="1"/>
      <c r="AZ756" s="1"/>
      <c r="BA756" s="1"/>
      <c r="BB756" s="1"/>
    </row>
    <row r="757" spans="1:54" ht="12.75" customHeight="1">
      <c r="A757" s="6"/>
      <c r="B757" s="5"/>
      <c r="C757" s="4"/>
      <c r="D757" s="1"/>
      <c r="E757" s="1"/>
      <c r="F757" s="3"/>
      <c r="G757" s="3"/>
      <c r="H757" s="2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  <c r="AT757" s="1"/>
      <c r="AU757" s="1"/>
      <c r="AV757" s="1"/>
      <c r="AW757" s="1"/>
      <c r="AX757" s="1"/>
      <c r="AY757" s="1"/>
      <c r="AZ757" s="1"/>
      <c r="BA757" s="1"/>
      <c r="BB757" s="1"/>
    </row>
    <row r="758" spans="1:54" ht="12.75" customHeight="1">
      <c r="A758" s="6"/>
      <c r="B758" s="5"/>
      <c r="C758" s="4"/>
      <c r="D758" s="1"/>
      <c r="E758" s="1"/>
      <c r="F758" s="3"/>
      <c r="G758" s="3"/>
      <c r="H758" s="2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  <c r="AT758" s="1"/>
      <c r="AU758" s="1"/>
      <c r="AV758" s="1"/>
      <c r="AW758" s="1"/>
      <c r="AX758" s="1"/>
      <c r="AY758" s="1"/>
      <c r="AZ758" s="1"/>
      <c r="BA758" s="1"/>
      <c r="BB758" s="1"/>
    </row>
    <row r="759" spans="1:54" ht="12.75" customHeight="1">
      <c r="A759" s="6"/>
      <c r="B759" s="5"/>
      <c r="C759" s="4"/>
      <c r="D759" s="1"/>
      <c r="E759" s="1"/>
      <c r="F759" s="3"/>
      <c r="G759" s="3"/>
      <c r="H759" s="2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  <c r="AT759" s="1"/>
      <c r="AU759" s="1"/>
      <c r="AV759" s="1"/>
      <c r="AW759" s="1"/>
      <c r="AX759" s="1"/>
      <c r="AY759" s="1"/>
      <c r="AZ759" s="1"/>
      <c r="BA759" s="1"/>
      <c r="BB759" s="1"/>
    </row>
    <row r="760" spans="1:54" ht="12.75" customHeight="1">
      <c r="A760" s="6"/>
      <c r="B760" s="5"/>
      <c r="C760" s="4"/>
      <c r="D760" s="1"/>
      <c r="E760" s="1"/>
      <c r="F760" s="3"/>
      <c r="G760" s="3"/>
      <c r="H760" s="2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  <c r="AT760" s="1"/>
      <c r="AU760" s="1"/>
      <c r="AV760" s="1"/>
      <c r="AW760" s="1"/>
      <c r="AX760" s="1"/>
      <c r="AY760" s="1"/>
      <c r="AZ760" s="1"/>
      <c r="BA760" s="1"/>
      <c r="BB760" s="1"/>
    </row>
    <row r="761" spans="1:54" ht="12.75" customHeight="1">
      <c r="A761" s="6"/>
      <c r="B761" s="5"/>
      <c r="C761" s="4"/>
      <c r="D761" s="1"/>
      <c r="E761" s="1"/>
      <c r="F761" s="3"/>
      <c r="G761" s="3"/>
      <c r="H761" s="2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  <c r="AT761" s="1"/>
      <c r="AU761" s="1"/>
      <c r="AV761" s="1"/>
      <c r="AW761" s="1"/>
      <c r="AX761" s="1"/>
      <c r="AY761" s="1"/>
      <c r="AZ761" s="1"/>
      <c r="BA761" s="1"/>
      <c r="BB761" s="1"/>
    </row>
    <row r="762" spans="1:54" ht="12.75" customHeight="1">
      <c r="A762" s="6"/>
      <c r="B762" s="5"/>
      <c r="C762" s="4"/>
      <c r="D762" s="1"/>
      <c r="E762" s="1"/>
      <c r="F762" s="3"/>
      <c r="G762" s="3"/>
      <c r="H762" s="2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  <c r="AT762" s="1"/>
      <c r="AU762" s="1"/>
      <c r="AV762" s="1"/>
      <c r="AW762" s="1"/>
      <c r="AX762" s="1"/>
      <c r="AY762" s="1"/>
      <c r="AZ762" s="1"/>
      <c r="BA762" s="1"/>
      <c r="BB762" s="1"/>
    </row>
    <row r="763" spans="1:54" ht="12.75" customHeight="1">
      <c r="A763" s="6"/>
      <c r="B763" s="5"/>
      <c r="C763" s="4"/>
      <c r="D763" s="1"/>
      <c r="E763" s="1"/>
      <c r="F763" s="3"/>
      <c r="G763" s="3"/>
      <c r="H763" s="2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  <c r="AT763" s="1"/>
      <c r="AU763" s="1"/>
      <c r="AV763" s="1"/>
      <c r="AW763" s="1"/>
      <c r="AX763" s="1"/>
      <c r="AY763" s="1"/>
      <c r="AZ763" s="1"/>
      <c r="BA763" s="1"/>
      <c r="BB763" s="1"/>
    </row>
    <row r="764" spans="1:54" ht="12.75" customHeight="1">
      <c r="A764" s="6"/>
      <c r="B764" s="5"/>
      <c r="C764" s="4"/>
      <c r="D764" s="1"/>
      <c r="E764" s="1"/>
      <c r="F764" s="3"/>
      <c r="G764" s="3"/>
      <c r="H764" s="2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  <c r="AT764" s="1"/>
      <c r="AU764" s="1"/>
      <c r="AV764" s="1"/>
      <c r="AW764" s="1"/>
      <c r="AX764" s="1"/>
      <c r="AY764" s="1"/>
      <c r="AZ764" s="1"/>
      <c r="BA764" s="1"/>
      <c r="BB764" s="1"/>
    </row>
    <row r="765" spans="1:54" ht="12.75" customHeight="1">
      <c r="A765" s="6"/>
      <c r="B765" s="5"/>
      <c r="C765" s="4"/>
      <c r="D765" s="1"/>
      <c r="E765" s="1"/>
      <c r="F765" s="3"/>
      <c r="G765" s="3"/>
      <c r="H765" s="2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  <c r="AT765" s="1"/>
      <c r="AU765" s="1"/>
      <c r="AV765" s="1"/>
      <c r="AW765" s="1"/>
      <c r="AX765" s="1"/>
      <c r="AY765" s="1"/>
      <c r="AZ765" s="1"/>
      <c r="BA765" s="1"/>
      <c r="BB765" s="1"/>
    </row>
    <row r="766" spans="1:54" ht="12.75" customHeight="1">
      <c r="A766" s="6"/>
      <c r="B766" s="5"/>
      <c r="C766" s="4"/>
      <c r="D766" s="1"/>
      <c r="E766" s="1"/>
      <c r="F766" s="3"/>
      <c r="G766" s="3"/>
      <c r="H766" s="2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  <c r="AT766" s="1"/>
      <c r="AU766" s="1"/>
      <c r="AV766" s="1"/>
      <c r="AW766" s="1"/>
      <c r="AX766" s="1"/>
      <c r="AY766" s="1"/>
      <c r="AZ766" s="1"/>
      <c r="BA766" s="1"/>
      <c r="BB766" s="1"/>
    </row>
    <row r="767" spans="1:54" ht="12.75" customHeight="1">
      <c r="A767" s="6"/>
      <c r="B767" s="5"/>
      <c r="C767" s="4"/>
      <c r="D767" s="1"/>
      <c r="E767" s="1"/>
      <c r="F767" s="3"/>
      <c r="G767" s="3"/>
      <c r="H767" s="2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  <c r="AT767" s="1"/>
      <c r="AU767" s="1"/>
      <c r="AV767" s="1"/>
      <c r="AW767" s="1"/>
      <c r="AX767" s="1"/>
      <c r="AY767" s="1"/>
      <c r="AZ767" s="1"/>
      <c r="BA767" s="1"/>
      <c r="BB767" s="1"/>
    </row>
    <row r="768" spans="1:54" ht="12.75" customHeight="1">
      <c r="A768" s="6"/>
      <c r="B768" s="5"/>
      <c r="C768" s="4"/>
      <c r="D768" s="1"/>
      <c r="E768" s="1"/>
      <c r="F768" s="3"/>
      <c r="G768" s="3"/>
      <c r="H768" s="2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  <c r="AT768" s="1"/>
      <c r="AU768" s="1"/>
      <c r="AV768" s="1"/>
      <c r="AW768" s="1"/>
      <c r="AX768" s="1"/>
      <c r="AY768" s="1"/>
      <c r="AZ768" s="1"/>
      <c r="BA768" s="1"/>
      <c r="BB768" s="1"/>
    </row>
    <row r="769" spans="1:54" ht="12.75" customHeight="1">
      <c r="A769" s="6"/>
      <c r="B769" s="5"/>
      <c r="C769" s="4"/>
      <c r="D769" s="1"/>
      <c r="E769" s="1"/>
      <c r="F769" s="3"/>
      <c r="G769" s="3"/>
      <c r="H769" s="2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  <c r="AT769" s="1"/>
      <c r="AU769" s="1"/>
      <c r="AV769" s="1"/>
      <c r="AW769" s="1"/>
      <c r="AX769" s="1"/>
      <c r="AY769" s="1"/>
      <c r="AZ769" s="1"/>
      <c r="BA769" s="1"/>
      <c r="BB769" s="1"/>
    </row>
    <row r="770" spans="1:54" ht="12.75" customHeight="1">
      <c r="A770" s="6"/>
      <c r="B770" s="5"/>
      <c r="C770" s="4"/>
      <c r="D770" s="1"/>
      <c r="E770" s="1"/>
      <c r="F770" s="3"/>
      <c r="G770" s="3"/>
      <c r="H770" s="2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  <c r="AT770" s="1"/>
      <c r="AU770" s="1"/>
      <c r="AV770" s="1"/>
      <c r="AW770" s="1"/>
      <c r="AX770" s="1"/>
      <c r="AY770" s="1"/>
      <c r="AZ770" s="1"/>
      <c r="BA770" s="1"/>
      <c r="BB770" s="1"/>
    </row>
    <row r="771" spans="1:54" ht="12.75" customHeight="1">
      <c r="A771" s="6"/>
      <c r="B771" s="5"/>
      <c r="C771" s="4"/>
      <c r="D771" s="1"/>
      <c r="E771" s="1"/>
      <c r="F771" s="3"/>
      <c r="G771" s="3"/>
      <c r="H771" s="2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  <c r="AT771" s="1"/>
      <c r="AU771" s="1"/>
      <c r="AV771" s="1"/>
      <c r="AW771" s="1"/>
      <c r="AX771" s="1"/>
      <c r="AY771" s="1"/>
      <c r="AZ771" s="1"/>
      <c r="BA771" s="1"/>
      <c r="BB771" s="1"/>
    </row>
    <row r="772" spans="1:54" ht="12.75" customHeight="1">
      <c r="A772" s="6"/>
      <c r="B772" s="5"/>
      <c r="C772" s="4"/>
      <c r="D772" s="1"/>
      <c r="E772" s="1"/>
      <c r="F772" s="3"/>
      <c r="G772" s="3"/>
      <c r="H772" s="2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  <c r="AT772" s="1"/>
      <c r="AU772" s="1"/>
      <c r="AV772" s="1"/>
      <c r="AW772" s="1"/>
      <c r="AX772" s="1"/>
      <c r="AY772" s="1"/>
      <c r="AZ772" s="1"/>
      <c r="BA772" s="1"/>
      <c r="BB772" s="1"/>
    </row>
    <row r="773" spans="1:54" ht="12.75" customHeight="1">
      <c r="A773" s="6"/>
      <c r="B773" s="5"/>
      <c r="C773" s="4"/>
      <c r="D773" s="1"/>
      <c r="E773" s="1"/>
      <c r="F773" s="3"/>
      <c r="G773" s="3"/>
      <c r="H773" s="2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  <c r="AT773" s="1"/>
      <c r="AU773" s="1"/>
      <c r="AV773" s="1"/>
      <c r="AW773" s="1"/>
      <c r="AX773" s="1"/>
      <c r="AY773" s="1"/>
      <c r="AZ773" s="1"/>
      <c r="BA773" s="1"/>
      <c r="BB773" s="1"/>
    </row>
    <row r="774" spans="1:54" ht="12.75" customHeight="1">
      <c r="A774" s="6"/>
      <c r="B774" s="5"/>
      <c r="C774" s="4"/>
      <c r="D774" s="1"/>
      <c r="E774" s="1"/>
      <c r="F774" s="3"/>
      <c r="G774" s="3"/>
      <c r="H774" s="2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  <c r="AT774" s="1"/>
      <c r="AU774" s="1"/>
      <c r="AV774" s="1"/>
      <c r="AW774" s="1"/>
      <c r="AX774" s="1"/>
      <c r="AY774" s="1"/>
      <c r="AZ774" s="1"/>
      <c r="BA774" s="1"/>
      <c r="BB774" s="1"/>
    </row>
    <row r="775" spans="1:54" ht="12.75" customHeight="1">
      <c r="A775" s="6"/>
      <c r="B775" s="5"/>
      <c r="C775" s="4"/>
      <c r="D775" s="1"/>
      <c r="E775" s="1"/>
      <c r="F775" s="3"/>
      <c r="G775" s="3"/>
      <c r="H775" s="2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  <c r="AT775" s="1"/>
      <c r="AU775" s="1"/>
      <c r="AV775" s="1"/>
      <c r="AW775" s="1"/>
      <c r="AX775" s="1"/>
      <c r="AY775" s="1"/>
      <c r="AZ775" s="1"/>
      <c r="BA775" s="1"/>
      <c r="BB775" s="1"/>
    </row>
    <row r="776" spans="1:54" ht="12.75" customHeight="1">
      <c r="A776" s="6"/>
      <c r="B776" s="5"/>
      <c r="C776" s="4"/>
      <c r="D776" s="1"/>
      <c r="E776" s="1"/>
      <c r="F776" s="3"/>
      <c r="G776" s="3"/>
      <c r="H776" s="2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  <c r="AT776" s="1"/>
      <c r="AU776" s="1"/>
      <c r="AV776" s="1"/>
      <c r="AW776" s="1"/>
      <c r="AX776" s="1"/>
      <c r="AY776" s="1"/>
      <c r="AZ776" s="1"/>
      <c r="BA776" s="1"/>
      <c r="BB776" s="1"/>
    </row>
    <row r="777" spans="1:54" ht="12.75" customHeight="1">
      <c r="A777" s="6"/>
      <c r="B777" s="5"/>
      <c r="C777" s="4"/>
      <c r="D777" s="1"/>
      <c r="E777" s="1"/>
      <c r="F777" s="3"/>
      <c r="G777" s="3"/>
      <c r="H777" s="2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  <c r="AT777" s="1"/>
      <c r="AU777" s="1"/>
      <c r="AV777" s="1"/>
      <c r="AW777" s="1"/>
      <c r="AX777" s="1"/>
      <c r="AY777" s="1"/>
      <c r="AZ777" s="1"/>
      <c r="BA777" s="1"/>
      <c r="BB777" s="1"/>
    </row>
    <row r="778" spans="1:54" ht="12.75" customHeight="1">
      <c r="A778" s="6"/>
      <c r="B778" s="5"/>
      <c r="C778" s="4"/>
      <c r="D778" s="1"/>
      <c r="E778" s="1"/>
      <c r="F778" s="3"/>
      <c r="G778" s="3"/>
      <c r="H778" s="2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  <c r="AT778" s="1"/>
      <c r="AU778" s="1"/>
      <c r="AV778" s="1"/>
      <c r="AW778" s="1"/>
      <c r="AX778" s="1"/>
      <c r="AY778" s="1"/>
      <c r="AZ778" s="1"/>
      <c r="BA778" s="1"/>
      <c r="BB778" s="1"/>
    </row>
    <row r="779" spans="1:54" ht="12.75" customHeight="1">
      <c r="A779" s="6"/>
      <c r="B779" s="5"/>
      <c r="C779" s="4"/>
      <c r="D779" s="1"/>
      <c r="E779" s="1"/>
      <c r="F779" s="3"/>
      <c r="G779" s="3"/>
      <c r="H779" s="2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  <c r="AT779" s="1"/>
      <c r="AU779" s="1"/>
      <c r="AV779" s="1"/>
      <c r="AW779" s="1"/>
      <c r="AX779" s="1"/>
      <c r="AY779" s="1"/>
      <c r="AZ779" s="1"/>
      <c r="BA779" s="1"/>
      <c r="BB779" s="1"/>
    </row>
    <row r="780" spans="1:54" ht="12.75" customHeight="1">
      <c r="A780" s="6"/>
      <c r="B780" s="5"/>
      <c r="C780" s="4"/>
      <c r="D780" s="1"/>
      <c r="E780" s="1"/>
      <c r="F780" s="3"/>
      <c r="G780" s="3"/>
      <c r="H780" s="2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  <c r="AT780" s="1"/>
      <c r="AU780" s="1"/>
      <c r="AV780" s="1"/>
      <c r="AW780" s="1"/>
      <c r="AX780" s="1"/>
      <c r="AY780" s="1"/>
      <c r="AZ780" s="1"/>
      <c r="BA780" s="1"/>
      <c r="BB780" s="1"/>
    </row>
    <row r="781" spans="1:54" ht="12.75" customHeight="1">
      <c r="A781" s="6"/>
      <c r="B781" s="5"/>
      <c r="C781" s="4"/>
      <c r="D781" s="1"/>
      <c r="E781" s="1"/>
      <c r="F781" s="3"/>
      <c r="G781" s="3"/>
      <c r="H781" s="2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  <c r="AT781" s="1"/>
      <c r="AU781" s="1"/>
      <c r="AV781" s="1"/>
      <c r="AW781" s="1"/>
      <c r="AX781" s="1"/>
      <c r="AY781" s="1"/>
      <c r="AZ781" s="1"/>
      <c r="BA781" s="1"/>
      <c r="BB781" s="1"/>
    </row>
    <row r="782" spans="1:54" ht="12.75" customHeight="1">
      <c r="A782" s="6"/>
      <c r="B782" s="5"/>
      <c r="C782" s="4"/>
      <c r="D782" s="1"/>
      <c r="E782" s="1"/>
      <c r="F782" s="3"/>
      <c r="G782" s="3"/>
      <c r="H782" s="2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  <c r="AT782" s="1"/>
      <c r="AU782" s="1"/>
      <c r="AV782" s="1"/>
      <c r="AW782" s="1"/>
      <c r="AX782" s="1"/>
      <c r="AY782" s="1"/>
      <c r="AZ782" s="1"/>
      <c r="BA782" s="1"/>
      <c r="BB782" s="1"/>
    </row>
    <row r="783" spans="1:54" ht="12.75" customHeight="1">
      <c r="A783" s="6"/>
      <c r="B783" s="5"/>
      <c r="C783" s="4"/>
      <c r="D783" s="1"/>
      <c r="E783" s="1"/>
      <c r="F783" s="3"/>
      <c r="G783" s="3"/>
      <c r="H783" s="2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  <c r="AT783" s="1"/>
      <c r="AU783" s="1"/>
      <c r="AV783" s="1"/>
      <c r="AW783" s="1"/>
      <c r="AX783" s="1"/>
      <c r="AY783" s="1"/>
      <c r="AZ783" s="1"/>
      <c r="BA783" s="1"/>
      <c r="BB783" s="1"/>
    </row>
    <row r="784" spans="1:54" ht="12.75" customHeight="1">
      <c r="A784" s="6"/>
      <c r="B784" s="5"/>
      <c r="C784" s="4"/>
      <c r="D784" s="1"/>
      <c r="E784" s="1"/>
      <c r="F784" s="3"/>
      <c r="G784" s="3"/>
      <c r="H784" s="2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  <c r="AT784" s="1"/>
      <c r="AU784" s="1"/>
      <c r="AV784" s="1"/>
      <c r="AW784" s="1"/>
      <c r="AX784" s="1"/>
      <c r="AY784" s="1"/>
      <c r="AZ784" s="1"/>
      <c r="BA784" s="1"/>
      <c r="BB784" s="1"/>
    </row>
    <row r="785" spans="1:54" ht="12.75" customHeight="1">
      <c r="A785" s="6"/>
      <c r="B785" s="5"/>
      <c r="C785" s="4"/>
      <c r="D785" s="1"/>
      <c r="E785" s="1"/>
      <c r="F785" s="3"/>
      <c r="G785" s="3"/>
      <c r="H785" s="2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  <c r="AT785" s="1"/>
      <c r="AU785" s="1"/>
      <c r="AV785" s="1"/>
      <c r="AW785" s="1"/>
      <c r="AX785" s="1"/>
      <c r="AY785" s="1"/>
      <c r="AZ785" s="1"/>
      <c r="BA785" s="1"/>
      <c r="BB785" s="1"/>
    </row>
    <row r="786" spans="1:54" ht="12.75" customHeight="1">
      <c r="A786" s="6"/>
      <c r="B786" s="5"/>
      <c r="C786" s="4"/>
      <c r="D786" s="1"/>
      <c r="E786" s="1"/>
      <c r="F786" s="3"/>
      <c r="G786" s="3"/>
      <c r="H786" s="2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  <c r="AT786" s="1"/>
      <c r="AU786" s="1"/>
      <c r="AV786" s="1"/>
      <c r="AW786" s="1"/>
      <c r="AX786" s="1"/>
      <c r="AY786" s="1"/>
      <c r="AZ786" s="1"/>
      <c r="BA786" s="1"/>
      <c r="BB786" s="1"/>
    </row>
    <row r="787" spans="1:54" ht="12.75" customHeight="1">
      <c r="A787" s="6"/>
      <c r="B787" s="5"/>
      <c r="C787" s="4"/>
      <c r="D787" s="1"/>
      <c r="E787" s="1"/>
      <c r="F787" s="3"/>
      <c r="G787" s="3"/>
      <c r="H787" s="2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  <c r="AT787" s="1"/>
      <c r="AU787" s="1"/>
      <c r="AV787" s="1"/>
      <c r="AW787" s="1"/>
      <c r="AX787" s="1"/>
      <c r="AY787" s="1"/>
      <c r="AZ787" s="1"/>
      <c r="BA787" s="1"/>
      <c r="BB787" s="1"/>
    </row>
    <row r="788" spans="1:54" ht="12.75" customHeight="1">
      <c r="A788" s="6"/>
      <c r="B788" s="5"/>
      <c r="C788" s="4"/>
      <c r="D788" s="1"/>
      <c r="E788" s="1"/>
      <c r="F788" s="3"/>
      <c r="G788" s="3"/>
      <c r="H788" s="2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  <c r="AT788" s="1"/>
      <c r="AU788" s="1"/>
      <c r="AV788" s="1"/>
      <c r="AW788" s="1"/>
      <c r="AX788" s="1"/>
      <c r="AY788" s="1"/>
      <c r="AZ788" s="1"/>
      <c r="BA788" s="1"/>
      <c r="BB788" s="1"/>
    </row>
    <row r="789" spans="1:54" ht="12.75" customHeight="1">
      <c r="A789" s="6"/>
      <c r="B789" s="5"/>
      <c r="C789" s="4"/>
      <c r="D789" s="1"/>
      <c r="E789" s="1"/>
      <c r="F789" s="3"/>
      <c r="G789" s="3"/>
      <c r="H789" s="2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  <c r="AT789" s="1"/>
      <c r="AU789" s="1"/>
      <c r="AV789" s="1"/>
      <c r="AW789" s="1"/>
      <c r="AX789" s="1"/>
      <c r="AY789" s="1"/>
      <c r="AZ789" s="1"/>
      <c r="BA789" s="1"/>
      <c r="BB789" s="1"/>
    </row>
    <row r="790" spans="1:54" ht="12.75" customHeight="1">
      <c r="A790" s="6"/>
      <c r="B790" s="5"/>
      <c r="C790" s="4"/>
      <c r="D790" s="1"/>
      <c r="E790" s="1"/>
      <c r="F790" s="3"/>
      <c r="G790" s="3"/>
      <c r="H790" s="2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  <c r="AT790" s="1"/>
      <c r="AU790" s="1"/>
      <c r="AV790" s="1"/>
      <c r="AW790" s="1"/>
      <c r="AX790" s="1"/>
      <c r="AY790" s="1"/>
      <c r="AZ790" s="1"/>
      <c r="BA790" s="1"/>
      <c r="BB790" s="1"/>
    </row>
    <row r="791" spans="1:54" ht="12.75" customHeight="1">
      <c r="A791" s="6"/>
      <c r="B791" s="5"/>
      <c r="C791" s="4"/>
      <c r="D791" s="1"/>
      <c r="E791" s="1"/>
      <c r="F791" s="3"/>
      <c r="G791" s="3"/>
      <c r="H791" s="2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  <c r="AT791" s="1"/>
      <c r="AU791" s="1"/>
      <c r="AV791" s="1"/>
      <c r="AW791" s="1"/>
      <c r="AX791" s="1"/>
      <c r="AY791" s="1"/>
      <c r="AZ791" s="1"/>
      <c r="BA791" s="1"/>
      <c r="BB791" s="1"/>
    </row>
    <row r="792" spans="1:54" ht="12.75" customHeight="1">
      <c r="A792" s="6"/>
      <c r="B792" s="5"/>
      <c r="C792" s="4"/>
      <c r="D792" s="1"/>
      <c r="E792" s="1"/>
      <c r="F792" s="3"/>
      <c r="G792" s="3"/>
      <c r="H792" s="2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  <c r="AT792" s="1"/>
      <c r="AU792" s="1"/>
      <c r="AV792" s="1"/>
      <c r="AW792" s="1"/>
      <c r="AX792" s="1"/>
      <c r="AY792" s="1"/>
      <c r="AZ792" s="1"/>
      <c r="BA792" s="1"/>
      <c r="BB792" s="1"/>
    </row>
    <row r="793" spans="1:54" ht="12.75" customHeight="1">
      <c r="A793" s="6"/>
      <c r="B793" s="5"/>
      <c r="C793" s="4"/>
      <c r="D793" s="1"/>
      <c r="E793" s="1"/>
      <c r="F793" s="3"/>
      <c r="G793" s="3"/>
      <c r="H793" s="2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  <c r="AT793" s="1"/>
      <c r="AU793" s="1"/>
      <c r="AV793" s="1"/>
      <c r="AW793" s="1"/>
      <c r="AX793" s="1"/>
      <c r="AY793" s="1"/>
      <c r="AZ793" s="1"/>
      <c r="BA793" s="1"/>
      <c r="BB793" s="1"/>
    </row>
    <row r="794" spans="1:54" ht="12.75" customHeight="1">
      <c r="A794" s="6"/>
      <c r="B794" s="5"/>
      <c r="C794" s="4"/>
      <c r="D794" s="1"/>
      <c r="E794" s="1"/>
      <c r="F794" s="3"/>
      <c r="G794" s="3"/>
      <c r="H794" s="2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  <c r="AT794" s="1"/>
      <c r="AU794" s="1"/>
      <c r="AV794" s="1"/>
      <c r="AW794" s="1"/>
      <c r="AX794" s="1"/>
      <c r="AY794" s="1"/>
      <c r="AZ794" s="1"/>
      <c r="BA794" s="1"/>
      <c r="BB794" s="1"/>
    </row>
    <row r="795" spans="1:54" ht="12.75" customHeight="1">
      <c r="A795" s="6"/>
      <c r="B795" s="5"/>
      <c r="C795" s="4"/>
      <c r="D795" s="1"/>
      <c r="E795" s="1"/>
      <c r="F795" s="3"/>
      <c r="G795" s="3"/>
      <c r="H795" s="2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  <c r="AT795" s="1"/>
      <c r="AU795" s="1"/>
      <c r="AV795" s="1"/>
      <c r="AW795" s="1"/>
      <c r="AX795" s="1"/>
      <c r="AY795" s="1"/>
      <c r="AZ795" s="1"/>
      <c r="BA795" s="1"/>
      <c r="BB795" s="1"/>
    </row>
    <row r="796" spans="1:54" ht="12.75" customHeight="1">
      <c r="A796" s="6"/>
      <c r="B796" s="5"/>
      <c r="C796" s="4"/>
      <c r="D796" s="1"/>
      <c r="E796" s="1"/>
      <c r="F796" s="3"/>
      <c r="G796" s="3"/>
      <c r="H796" s="2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  <c r="AT796" s="1"/>
      <c r="AU796" s="1"/>
      <c r="AV796" s="1"/>
      <c r="AW796" s="1"/>
      <c r="AX796" s="1"/>
      <c r="AY796" s="1"/>
      <c r="AZ796" s="1"/>
      <c r="BA796" s="1"/>
      <c r="BB796" s="1"/>
    </row>
    <row r="797" spans="1:54" ht="12.75" customHeight="1">
      <c r="A797" s="6"/>
      <c r="B797" s="5"/>
      <c r="C797" s="4"/>
      <c r="D797" s="1"/>
      <c r="E797" s="1"/>
      <c r="F797" s="3"/>
      <c r="G797" s="3"/>
      <c r="H797" s="2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  <c r="AT797" s="1"/>
      <c r="AU797" s="1"/>
      <c r="AV797" s="1"/>
      <c r="AW797" s="1"/>
      <c r="AX797" s="1"/>
      <c r="AY797" s="1"/>
      <c r="AZ797" s="1"/>
      <c r="BA797" s="1"/>
      <c r="BB797" s="1"/>
    </row>
    <row r="798" spans="1:54" ht="12.75" customHeight="1">
      <c r="A798" s="6"/>
      <c r="B798" s="5"/>
      <c r="C798" s="4"/>
      <c r="D798" s="1"/>
      <c r="E798" s="1"/>
      <c r="F798" s="3"/>
      <c r="G798" s="3"/>
      <c r="H798" s="2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  <c r="AT798" s="1"/>
      <c r="AU798" s="1"/>
      <c r="AV798" s="1"/>
      <c r="AW798" s="1"/>
      <c r="AX798" s="1"/>
      <c r="AY798" s="1"/>
      <c r="AZ798" s="1"/>
      <c r="BA798" s="1"/>
      <c r="BB798" s="1"/>
    </row>
    <row r="799" spans="1:54" ht="12.75" customHeight="1">
      <c r="A799" s="6"/>
      <c r="B799" s="5"/>
      <c r="C799" s="4"/>
      <c r="D799" s="1"/>
      <c r="E799" s="1"/>
      <c r="F799" s="3"/>
      <c r="G799" s="3"/>
      <c r="H799" s="2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  <c r="AT799" s="1"/>
      <c r="AU799" s="1"/>
      <c r="AV799" s="1"/>
      <c r="AW799" s="1"/>
      <c r="AX799" s="1"/>
      <c r="AY799" s="1"/>
      <c r="AZ799" s="1"/>
      <c r="BA799" s="1"/>
      <c r="BB799" s="1"/>
    </row>
    <row r="800" spans="1:54" ht="12.75" customHeight="1">
      <c r="A800" s="6"/>
      <c r="B800" s="5"/>
      <c r="C800" s="4"/>
      <c r="D800" s="1"/>
      <c r="E800" s="1"/>
      <c r="F800" s="3"/>
      <c r="G800" s="3"/>
      <c r="H800" s="2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  <c r="AT800" s="1"/>
      <c r="AU800" s="1"/>
      <c r="AV800" s="1"/>
      <c r="AW800" s="1"/>
      <c r="AX800" s="1"/>
      <c r="AY800" s="1"/>
      <c r="AZ800" s="1"/>
      <c r="BA800" s="1"/>
      <c r="BB800" s="1"/>
    </row>
    <row r="801" spans="1:54" ht="12.75" customHeight="1">
      <c r="A801" s="6"/>
      <c r="B801" s="5"/>
      <c r="C801" s="4"/>
      <c r="D801" s="1"/>
      <c r="E801" s="1"/>
      <c r="F801" s="3"/>
      <c r="G801" s="3"/>
      <c r="H801" s="2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  <c r="AT801" s="1"/>
      <c r="AU801" s="1"/>
      <c r="AV801" s="1"/>
      <c r="AW801" s="1"/>
      <c r="AX801" s="1"/>
      <c r="AY801" s="1"/>
      <c r="AZ801" s="1"/>
      <c r="BA801" s="1"/>
      <c r="BB801" s="1"/>
    </row>
    <row r="802" spans="1:54" ht="12.75" customHeight="1">
      <c r="A802" s="6"/>
      <c r="B802" s="5"/>
      <c r="C802" s="4"/>
      <c r="D802" s="1"/>
      <c r="E802" s="1"/>
      <c r="F802" s="3"/>
      <c r="G802" s="3"/>
      <c r="H802" s="2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  <c r="AT802" s="1"/>
      <c r="AU802" s="1"/>
      <c r="AV802" s="1"/>
      <c r="AW802" s="1"/>
      <c r="AX802" s="1"/>
      <c r="AY802" s="1"/>
      <c r="AZ802" s="1"/>
      <c r="BA802" s="1"/>
      <c r="BB802" s="1"/>
    </row>
    <row r="803" spans="1:54" ht="12.75" customHeight="1">
      <c r="A803" s="6"/>
      <c r="B803" s="5"/>
      <c r="C803" s="4"/>
      <c r="D803" s="1"/>
      <c r="E803" s="1"/>
      <c r="F803" s="3"/>
      <c r="G803" s="3"/>
      <c r="H803" s="2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  <c r="AT803" s="1"/>
      <c r="AU803" s="1"/>
      <c r="AV803" s="1"/>
      <c r="AW803" s="1"/>
      <c r="AX803" s="1"/>
      <c r="AY803" s="1"/>
      <c r="AZ803" s="1"/>
      <c r="BA803" s="1"/>
      <c r="BB803" s="1"/>
    </row>
    <row r="804" spans="1:54" ht="12.75" customHeight="1">
      <c r="A804" s="6"/>
      <c r="B804" s="5"/>
      <c r="C804" s="4"/>
      <c r="D804" s="1"/>
      <c r="E804" s="1"/>
      <c r="F804" s="3"/>
      <c r="G804" s="3"/>
      <c r="H804" s="2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  <c r="AT804" s="1"/>
      <c r="AU804" s="1"/>
      <c r="AV804" s="1"/>
      <c r="AW804" s="1"/>
      <c r="AX804" s="1"/>
      <c r="AY804" s="1"/>
      <c r="AZ804" s="1"/>
      <c r="BA804" s="1"/>
      <c r="BB804" s="1"/>
    </row>
    <row r="805" spans="1:54" ht="12.75" customHeight="1">
      <c r="A805" s="6"/>
      <c r="B805" s="5"/>
      <c r="C805" s="4"/>
      <c r="D805" s="1"/>
      <c r="E805" s="1"/>
      <c r="F805" s="3"/>
      <c r="G805" s="3"/>
      <c r="H805" s="2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  <c r="AT805" s="1"/>
      <c r="AU805" s="1"/>
      <c r="AV805" s="1"/>
      <c r="AW805" s="1"/>
      <c r="AX805" s="1"/>
      <c r="AY805" s="1"/>
      <c r="AZ805" s="1"/>
      <c r="BA805" s="1"/>
      <c r="BB805" s="1"/>
    </row>
    <row r="806" spans="1:54" ht="12.75" customHeight="1">
      <c r="A806" s="6"/>
      <c r="B806" s="5"/>
      <c r="C806" s="4"/>
      <c r="D806" s="1"/>
      <c r="E806" s="1"/>
      <c r="F806" s="3"/>
      <c r="G806" s="3"/>
      <c r="H806" s="2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  <c r="AT806" s="1"/>
      <c r="AU806" s="1"/>
      <c r="AV806" s="1"/>
      <c r="AW806" s="1"/>
      <c r="AX806" s="1"/>
      <c r="AY806" s="1"/>
      <c r="AZ806" s="1"/>
      <c r="BA806" s="1"/>
      <c r="BB806" s="1"/>
    </row>
    <row r="807" spans="1:54" ht="12.75" customHeight="1">
      <c r="A807" s="6"/>
      <c r="B807" s="5"/>
      <c r="C807" s="4"/>
      <c r="D807" s="1"/>
      <c r="E807" s="1"/>
      <c r="F807" s="3"/>
      <c r="G807" s="3"/>
      <c r="H807" s="2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  <c r="AT807" s="1"/>
      <c r="AU807" s="1"/>
      <c r="AV807" s="1"/>
      <c r="AW807" s="1"/>
      <c r="AX807" s="1"/>
      <c r="AY807" s="1"/>
      <c r="AZ807" s="1"/>
      <c r="BA807" s="1"/>
      <c r="BB807" s="1"/>
    </row>
    <row r="808" spans="1:54" ht="12.75" customHeight="1">
      <c r="A808" s="6"/>
      <c r="B808" s="5"/>
      <c r="C808" s="4"/>
      <c r="D808" s="1"/>
      <c r="E808" s="1"/>
      <c r="F808" s="3"/>
      <c r="G808" s="3"/>
      <c r="H808" s="2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  <c r="AT808" s="1"/>
      <c r="AU808" s="1"/>
      <c r="AV808" s="1"/>
      <c r="AW808" s="1"/>
      <c r="AX808" s="1"/>
      <c r="AY808" s="1"/>
      <c r="AZ808" s="1"/>
      <c r="BA808" s="1"/>
      <c r="BB808" s="1"/>
    </row>
    <row r="809" spans="1:54" ht="12.75" customHeight="1">
      <c r="A809" s="6"/>
      <c r="B809" s="5"/>
      <c r="C809" s="4"/>
      <c r="D809" s="1"/>
      <c r="E809" s="1"/>
      <c r="F809" s="3"/>
      <c r="G809" s="3"/>
      <c r="H809" s="2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  <c r="AT809" s="1"/>
      <c r="AU809" s="1"/>
      <c r="AV809" s="1"/>
      <c r="AW809" s="1"/>
      <c r="AX809" s="1"/>
      <c r="AY809" s="1"/>
      <c r="AZ809" s="1"/>
      <c r="BA809" s="1"/>
      <c r="BB809" s="1"/>
    </row>
    <row r="810" spans="1:54" ht="12.75" customHeight="1">
      <c r="A810" s="6"/>
      <c r="B810" s="5"/>
      <c r="C810" s="4"/>
      <c r="D810" s="1"/>
      <c r="E810" s="1"/>
      <c r="F810" s="3"/>
      <c r="G810" s="3"/>
      <c r="H810" s="2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  <c r="AT810" s="1"/>
      <c r="AU810" s="1"/>
      <c r="AV810" s="1"/>
      <c r="AW810" s="1"/>
      <c r="AX810" s="1"/>
      <c r="AY810" s="1"/>
      <c r="AZ810" s="1"/>
      <c r="BA810" s="1"/>
      <c r="BB810" s="1"/>
    </row>
    <row r="811" spans="1:54" ht="12.75" customHeight="1">
      <c r="A811" s="6"/>
      <c r="B811" s="5"/>
      <c r="C811" s="4"/>
      <c r="D811" s="1"/>
      <c r="E811" s="1"/>
      <c r="F811" s="3"/>
      <c r="G811" s="3"/>
      <c r="H811" s="2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  <c r="AT811" s="1"/>
      <c r="AU811" s="1"/>
      <c r="AV811" s="1"/>
      <c r="AW811" s="1"/>
      <c r="AX811" s="1"/>
      <c r="AY811" s="1"/>
      <c r="AZ811" s="1"/>
      <c r="BA811" s="1"/>
      <c r="BB811" s="1"/>
    </row>
    <row r="812" spans="1:54" ht="12.75" customHeight="1">
      <c r="A812" s="6"/>
      <c r="B812" s="5"/>
      <c r="C812" s="4"/>
      <c r="D812" s="1"/>
      <c r="E812" s="1"/>
      <c r="F812" s="3"/>
      <c r="G812" s="3"/>
      <c r="H812" s="2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  <c r="AT812" s="1"/>
      <c r="AU812" s="1"/>
      <c r="AV812" s="1"/>
      <c r="AW812" s="1"/>
      <c r="AX812" s="1"/>
      <c r="AY812" s="1"/>
      <c r="AZ812" s="1"/>
      <c r="BA812" s="1"/>
      <c r="BB812" s="1"/>
    </row>
    <row r="813" spans="1:54" ht="12.75" customHeight="1">
      <c r="A813" s="6"/>
      <c r="B813" s="5"/>
      <c r="C813" s="4"/>
      <c r="D813" s="1"/>
      <c r="E813" s="1"/>
      <c r="F813" s="3"/>
      <c r="G813" s="3"/>
      <c r="H813" s="2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  <c r="AT813" s="1"/>
      <c r="AU813" s="1"/>
      <c r="AV813" s="1"/>
      <c r="AW813" s="1"/>
      <c r="AX813" s="1"/>
      <c r="AY813" s="1"/>
      <c r="AZ813" s="1"/>
      <c r="BA813" s="1"/>
      <c r="BB813" s="1"/>
    </row>
    <row r="814" spans="1:54" ht="12.75" customHeight="1">
      <c r="A814" s="6"/>
      <c r="B814" s="5"/>
      <c r="C814" s="4"/>
      <c r="D814" s="1"/>
      <c r="E814" s="1"/>
      <c r="F814" s="3"/>
      <c r="G814" s="3"/>
      <c r="H814" s="2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  <c r="AT814" s="1"/>
      <c r="AU814" s="1"/>
      <c r="AV814" s="1"/>
      <c r="AW814" s="1"/>
      <c r="AX814" s="1"/>
      <c r="AY814" s="1"/>
      <c r="AZ814" s="1"/>
      <c r="BA814" s="1"/>
      <c r="BB814" s="1"/>
    </row>
    <row r="815" spans="1:54" ht="12.75" customHeight="1">
      <c r="A815" s="6"/>
      <c r="B815" s="5"/>
      <c r="C815" s="4"/>
      <c r="D815" s="1"/>
      <c r="E815" s="1"/>
      <c r="F815" s="3"/>
      <c r="G815" s="3"/>
      <c r="H815" s="2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  <c r="AT815" s="1"/>
      <c r="AU815" s="1"/>
      <c r="AV815" s="1"/>
      <c r="AW815" s="1"/>
      <c r="AX815" s="1"/>
      <c r="AY815" s="1"/>
      <c r="AZ815" s="1"/>
      <c r="BA815" s="1"/>
      <c r="BB815" s="1"/>
    </row>
    <row r="816" spans="1:54" ht="12.75" customHeight="1">
      <c r="A816" s="6"/>
      <c r="B816" s="5"/>
      <c r="C816" s="4"/>
      <c r="D816" s="1"/>
      <c r="E816" s="1"/>
      <c r="F816" s="3"/>
      <c r="G816" s="3"/>
      <c r="H816" s="2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  <c r="AT816" s="1"/>
      <c r="AU816" s="1"/>
      <c r="AV816" s="1"/>
      <c r="AW816" s="1"/>
      <c r="AX816" s="1"/>
      <c r="AY816" s="1"/>
      <c r="AZ816" s="1"/>
      <c r="BA816" s="1"/>
      <c r="BB816" s="1"/>
    </row>
    <row r="817" spans="1:54" ht="12.75" customHeight="1">
      <c r="A817" s="6"/>
      <c r="B817" s="5"/>
      <c r="C817" s="4"/>
      <c r="D817" s="1"/>
      <c r="E817" s="1"/>
      <c r="F817" s="3"/>
      <c r="G817" s="3"/>
      <c r="H817" s="2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  <c r="AT817" s="1"/>
      <c r="AU817" s="1"/>
      <c r="AV817" s="1"/>
      <c r="AW817" s="1"/>
      <c r="AX817" s="1"/>
      <c r="AY817" s="1"/>
      <c r="AZ817" s="1"/>
      <c r="BA817" s="1"/>
      <c r="BB817" s="1"/>
    </row>
    <row r="818" spans="1:54" ht="12.75" customHeight="1">
      <c r="A818" s="6"/>
      <c r="B818" s="5"/>
      <c r="C818" s="4"/>
      <c r="D818" s="1"/>
      <c r="E818" s="1"/>
      <c r="F818" s="3"/>
      <c r="G818" s="3"/>
      <c r="H818" s="2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  <c r="AT818" s="1"/>
      <c r="AU818" s="1"/>
      <c r="AV818" s="1"/>
      <c r="AW818" s="1"/>
      <c r="AX818" s="1"/>
      <c r="AY818" s="1"/>
      <c r="AZ818" s="1"/>
      <c r="BA818" s="1"/>
      <c r="BB818" s="1"/>
    </row>
    <row r="819" spans="1:54" ht="12.75" customHeight="1">
      <c r="A819" s="6"/>
      <c r="B819" s="5"/>
      <c r="C819" s="4"/>
      <c r="D819" s="1"/>
      <c r="E819" s="1"/>
      <c r="F819" s="3"/>
      <c r="G819" s="3"/>
      <c r="H819" s="2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  <c r="AT819" s="1"/>
      <c r="AU819" s="1"/>
      <c r="AV819" s="1"/>
      <c r="AW819" s="1"/>
      <c r="AX819" s="1"/>
      <c r="AY819" s="1"/>
      <c r="AZ819" s="1"/>
      <c r="BA819" s="1"/>
      <c r="BB819" s="1"/>
    </row>
    <row r="820" spans="1:54" ht="12.75" customHeight="1">
      <c r="A820" s="6"/>
      <c r="B820" s="5"/>
      <c r="C820" s="4"/>
      <c r="D820" s="1"/>
      <c r="E820" s="1"/>
      <c r="F820" s="3"/>
      <c r="G820" s="3"/>
      <c r="H820" s="2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  <c r="AT820" s="1"/>
      <c r="AU820" s="1"/>
      <c r="AV820" s="1"/>
      <c r="AW820" s="1"/>
      <c r="AX820" s="1"/>
      <c r="AY820" s="1"/>
      <c r="AZ820" s="1"/>
      <c r="BA820" s="1"/>
      <c r="BB820" s="1"/>
    </row>
    <row r="821" spans="1:54" ht="12.75" customHeight="1">
      <c r="A821" s="6"/>
      <c r="B821" s="5"/>
      <c r="C821" s="4"/>
      <c r="D821" s="1"/>
      <c r="E821" s="1"/>
      <c r="F821" s="3"/>
      <c r="G821" s="3"/>
      <c r="H821" s="2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  <c r="AT821" s="1"/>
      <c r="AU821" s="1"/>
      <c r="AV821" s="1"/>
      <c r="AW821" s="1"/>
      <c r="AX821" s="1"/>
      <c r="AY821" s="1"/>
      <c r="AZ821" s="1"/>
      <c r="BA821" s="1"/>
      <c r="BB821" s="1"/>
    </row>
    <row r="822" spans="1:54" ht="12.75" customHeight="1">
      <c r="A822" s="6"/>
      <c r="B822" s="5"/>
      <c r="C822" s="4"/>
      <c r="D822" s="1"/>
      <c r="E822" s="1"/>
      <c r="F822" s="3"/>
      <c r="G822" s="3"/>
      <c r="H822" s="2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  <c r="AT822" s="1"/>
      <c r="AU822" s="1"/>
      <c r="AV822" s="1"/>
      <c r="AW822" s="1"/>
      <c r="AX822" s="1"/>
      <c r="AY822" s="1"/>
      <c r="AZ822" s="1"/>
      <c r="BA822" s="1"/>
      <c r="BB822" s="1"/>
    </row>
    <row r="823" spans="1:54" ht="12.75" customHeight="1">
      <c r="A823" s="6"/>
      <c r="B823" s="5"/>
      <c r="C823" s="4"/>
      <c r="D823" s="1"/>
      <c r="E823" s="1"/>
      <c r="F823" s="3"/>
      <c r="G823" s="3"/>
      <c r="H823" s="2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  <c r="AT823" s="1"/>
      <c r="AU823" s="1"/>
      <c r="AV823" s="1"/>
      <c r="AW823" s="1"/>
      <c r="AX823" s="1"/>
      <c r="AY823" s="1"/>
      <c r="AZ823" s="1"/>
      <c r="BA823" s="1"/>
      <c r="BB823" s="1"/>
    </row>
    <row r="824" spans="1:54" ht="12.75" customHeight="1">
      <c r="A824" s="6"/>
      <c r="B824" s="5"/>
      <c r="C824" s="4"/>
      <c r="D824" s="1"/>
      <c r="E824" s="1"/>
      <c r="F824" s="3"/>
      <c r="G824" s="3"/>
      <c r="H824" s="2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  <c r="AT824" s="1"/>
      <c r="AU824" s="1"/>
      <c r="AV824" s="1"/>
      <c r="AW824" s="1"/>
      <c r="AX824" s="1"/>
      <c r="AY824" s="1"/>
      <c r="AZ824" s="1"/>
      <c r="BA824" s="1"/>
      <c r="BB824" s="1"/>
    </row>
    <row r="825" spans="1:54" ht="12.75" customHeight="1">
      <c r="A825" s="6"/>
      <c r="B825" s="5"/>
      <c r="C825" s="4"/>
      <c r="D825" s="1"/>
      <c r="E825" s="1"/>
      <c r="F825" s="3"/>
      <c r="G825" s="3"/>
      <c r="H825" s="2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  <c r="AT825" s="1"/>
      <c r="AU825" s="1"/>
      <c r="AV825" s="1"/>
      <c r="AW825" s="1"/>
      <c r="AX825" s="1"/>
      <c r="AY825" s="1"/>
      <c r="AZ825" s="1"/>
      <c r="BA825" s="1"/>
      <c r="BB825" s="1"/>
    </row>
    <row r="826" spans="1:54" ht="12.75" customHeight="1">
      <c r="A826" s="6"/>
      <c r="B826" s="5"/>
      <c r="C826" s="4"/>
      <c r="D826" s="1"/>
      <c r="E826" s="1"/>
      <c r="F826" s="3"/>
      <c r="G826" s="3"/>
      <c r="H826" s="2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  <c r="AT826" s="1"/>
      <c r="AU826" s="1"/>
      <c r="AV826" s="1"/>
      <c r="AW826" s="1"/>
      <c r="AX826" s="1"/>
      <c r="AY826" s="1"/>
      <c r="AZ826" s="1"/>
      <c r="BA826" s="1"/>
      <c r="BB826" s="1"/>
    </row>
    <row r="827" spans="1:54" ht="12.75" customHeight="1">
      <c r="A827" s="6"/>
      <c r="B827" s="5"/>
      <c r="C827" s="4"/>
      <c r="D827" s="1"/>
      <c r="E827" s="1"/>
      <c r="F827" s="3"/>
      <c r="G827" s="3"/>
      <c r="H827" s="2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  <c r="AT827" s="1"/>
      <c r="AU827" s="1"/>
      <c r="AV827" s="1"/>
      <c r="AW827" s="1"/>
      <c r="AX827" s="1"/>
      <c r="AY827" s="1"/>
      <c r="AZ827" s="1"/>
      <c r="BA827" s="1"/>
      <c r="BB827" s="1"/>
    </row>
    <row r="828" spans="1:54" ht="12.75" customHeight="1">
      <c r="A828" s="6"/>
      <c r="B828" s="5"/>
      <c r="C828" s="4"/>
      <c r="D828" s="1"/>
      <c r="E828" s="1"/>
      <c r="F828" s="3"/>
      <c r="G828" s="3"/>
      <c r="H828" s="2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  <c r="AT828" s="1"/>
      <c r="AU828" s="1"/>
      <c r="AV828" s="1"/>
      <c r="AW828" s="1"/>
      <c r="AX828" s="1"/>
      <c r="AY828" s="1"/>
      <c r="AZ828" s="1"/>
      <c r="BA828" s="1"/>
      <c r="BB828" s="1"/>
    </row>
    <row r="829" spans="1:54" ht="12.75" customHeight="1">
      <c r="A829" s="6"/>
      <c r="B829" s="5"/>
      <c r="C829" s="4"/>
      <c r="D829" s="1"/>
      <c r="E829" s="1"/>
      <c r="F829" s="3"/>
      <c r="G829" s="3"/>
      <c r="H829" s="2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  <c r="AT829" s="1"/>
      <c r="AU829" s="1"/>
      <c r="AV829" s="1"/>
      <c r="AW829" s="1"/>
      <c r="AX829" s="1"/>
      <c r="AY829" s="1"/>
      <c r="AZ829" s="1"/>
      <c r="BA829" s="1"/>
      <c r="BB829" s="1"/>
    </row>
    <row r="830" spans="1:54" ht="12.75" customHeight="1">
      <c r="A830" s="6"/>
      <c r="B830" s="5"/>
      <c r="C830" s="4"/>
      <c r="D830" s="1"/>
      <c r="E830" s="1"/>
      <c r="F830" s="3"/>
      <c r="G830" s="3"/>
      <c r="H830" s="2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  <c r="AT830" s="1"/>
      <c r="AU830" s="1"/>
      <c r="AV830" s="1"/>
      <c r="AW830" s="1"/>
      <c r="AX830" s="1"/>
      <c r="AY830" s="1"/>
      <c r="AZ830" s="1"/>
      <c r="BA830" s="1"/>
      <c r="BB830" s="1"/>
    </row>
    <row r="831" spans="1:54" ht="12.75" customHeight="1">
      <c r="A831" s="6"/>
      <c r="B831" s="5"/>
      <c r="C831" s="4"/>
      <c r="D831" s="1"/>
      <c r="E831" s="1"/>
      <c r="F831" s="3"/>
      <c r="G831" s="3"/>
      <c r="H831" s="2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  <c r="AT831" s="1"/>
      <c r="AU831" s="1"/>
      <c r="AV831" s="1"/>
      <c r="AW831" s="1"/>
      <c r="AX831" s="1"/>
      <c r="AY831" s="1"/>
      <c r="AZ831" s="1"/>
      <c r="BA831" s="1"/>
      <c r="BB831" s="1"/>
    </row>
    <row r="832" spans="1:54" ht="12.75" customHeight="1">
      <c r="A832" s="6"/>
      <c r="B832" s="5"/>
      <c r="C832" s="4"/>
      <c r="D832" s="1"/>
      <c r="E832" s="1"/>
      <c r="F832" s="3"/>
      <c r="G832" s="3"/>
      <c r="H832" s="2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  <c r="AT832" s="1"/>
      <c r="AU832" s="1"/>
      <c r="AV832" s="1"/>
      <c r="AW832" s="1"/>
      <c r="AX832" s="1"/>
      <c r="AY832" s="1"/>
      <c r="AZ832" s="1"/>
      <c r="BA832" s="1"/>
      <c r="BB832" s="1"/>
    </row>
    <row r="833" spans="1:54" ht="12.75" customHeight="1">
      <c r="A833" s="6"/>
      <c r="B833" s="5"/>
      <c r="C833" s="4"/>
      <c r="D833" s="1"/>
      <c r="E833" s="1"/>
      <c r="F833" s="3"/>
      <c r="G833" s="3"/>
      <c r="H833" s="2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  <c r="AT833" s="1"/>
      <c r="AU833" s="1"/>
      <c r="AV833" s="1"/>
      <c r="AW833" s="1"/>
      <c r="AX833" s="1"/>
      <c r="AY833" s="1"/>
      <c r="AZ833" s="1"/>
      <c r="BA833" s="1"/>
      <c r="BB833" s="1"/>
    </row>
    <row r="834" spans="1:54" ht="12.75" customHeight="1">
      <c r="A834" s="6"/>
      <c r="B834" s="5"/>
      <c r="C834" s="4"/>
      <c r="D834" s="1"/>
      <c r="E834" s="1"/>
      <c r="F834" s="3"/>
      <c r="G834" s="3"/>
      <c r="H834" s="2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  <c r="AT834" s="1"/>
      <c r="AU834" s="1"/>
      <c r="AV834" s="1"/>
      <c r="AW834" s="1"/>
      <c r="AX834" s="1"/>
      <c r="AY834" s="1"/>
      <c r="AZ834" s="1"/>
      <c r="BA834" s="1"/>
      <c r="BB834" s="1"/>
    </row>
    <row r="835" spans="1:54" ht="12.75" customHeight="1">
      <c r="A835" s="6"/>
      <c r="B835" s="5"/>
      <c r="C835" s="4"/>
      <c r="D835" s="1"/>
      <c r="E835" s="1"/>
      <c r="F835" s="3"/>
      <c r="G835" s="3"/>
      <c r="H835" s="2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  <c r="AT835" s="1"/>
      <c r="AU835" s="1"/>
      <c r="AV835" s="1"/>
      <c r="AW835" s="1"/>
      <c r="AX835" s="1"/>
      <c r="AY835" s="1"/>
      <c r="AZ835" s="1"/>
      <c r="BA835" s="1"/>
      <c r="BB835" s="1"/>
    </row>
    <row r="836" spans="1:54" ht="12.75" customHeight="1">
      <c r="A836" s="6"/>
      <c r="B836" s="5"/>
      <c r="C836" s="4"/>
      <c r="D836" s="1"/>
      <c r="E836" s="1"/>
      <c r="F836" s="3"/>
      <c r="G836" s="3"/>
      <c r="H836" s="2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  <c r="AT836" s="1"/>
      <c r="AU836" s="1"/>
      <c r="AV836" s="1"/>
      <c r="AW836" s="1"/>
      <c r="AX836" s="1"/>
      <c r="AY836" s="1"/>
      <c r="AZ836" s="1"/>
      <c r="BA836" s="1"/>
      <c r="BB836" s="1"/>
    </row>
    <row r="837" spans="1:54" ht="12.75" customHeight="1">
      <c r="A837" s="6"/>
      <c r="B837" s="5"/>
      <c r="C837" s="4"/>
      <c r="D837" s="1"/>
      <c r="E837" s="1"/>
      <c r="F837" s="3"/>
      <c r="G837" s="3"/>
      <c r="H837" s="2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  <c r="AT837" s="1"/>
      <c r="AU837" s="1"/>
      <c r="AV837" s="1"/>
      <c r="AW837" s="1"/>
      <c r="AX837" s="1"/>
      <c r="AY837" s="1"/>
      <c r="AZ837" s="1"/>
      <c r="BA837" s="1"/>
      <c r="BB837" s="1"/>
    </row>
    <row r="838" spans="1:54" ht="12.75" customHeight="1">
      <c r="A838" s="6"/>
      <c r="B838" s="5"/>
      <c r="C838" s="4"/>
      <c r="D838" s="1"/>
      <c r="E838" s="1"/>
      <c r="F838" s="3"/>
      <c r="G838" s="3"/>
      <c r="H838" s="2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  <c r="AT838" s="1"/>
      <c r="AU838" s="1"/>
      <c r="AV838" s="1"/>
      <c r="AW838" s="1"/>
      <c r="AX838" s="1"/>
      <c r="AY838" s="1"/>
      <c r="AZ838" s="1"/>
      <c r="BA838" s="1"/>
      <c r="BB838" s="1"/>
    </row>
    <row r="839" spans="1:54" ht="12.75" customHeight="1">
      <c r="A839" s="6"/>
      <c r="B839" s="5"/>
      <c r="C839" s="4"/>
      <c r="D839" s="1"/>
      <c r="E839" s="1"/>
      <c r="F839" s="3"/>
      <c r="G839" s="3"/>
      <c r="H839" s="2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  <c r="AT839" s="1"/>
      <c r="AU839" s="1"/>
      <c r="AV839" s="1"/>
      <c r="AW839" s="1"/>
      <c r="AX839" s="1"/>
      <c r="AY839" s="1"/>
      <c r="AZ839" s="1"/>
      <c r="BA839" s="1"/>
      <c r="BB839" s="1"/>
    </row>
    <row r="840" spans="1:54" ht="12.75" customHeight="1">
      <c r="A840" s="6"/>
      <c r="B840" s="5"/>
      <c r="C840" s="4"/>
      <c r="D840" s="1"/>
      <c r="E840" s="1"/>
      <c r="F840" s="3"/>
      <c r="G840" s="3"/>
      <c r="H840" s="2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  <c r="AT840" s="1"/>
      <c r="AU840" s="1"/>
      <c r="AV840" s="1"/>
      <c r="AW840" s="1"/>
      <c r="AX840" s="1"/>
      <c r="AY840" s="1"/>
      <c r="AZ840" s="1"/>
      <c r="BA840" s="1"/>
      <c r="BB840" s="1"/>
    </row>
    <row r="841" spans="1:54" ht="12.75" customHeight="1">
      <c r="A841" s="6"/>
      <c r="B841" s="5"/>
      <c r="C841" s="4"/>
      <c r="D841" s="1"/>
      <c r="E841" s="1"/>
      <c r="F841" s="3"/>
      <c r="G841" s="3"/>
      <c r="H841" s="2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  <c r="AT841" s="1"/>
      <c r="AU841" s="1"/>
      <c r="AV841" s="1"/>
      <c r="AW841" s="1"/>
      <c r="AX841" s="1"/>
      <c r="AY841" s="1"/>
      <c r="AZ841" s="1"/>
      <c r="BA841" s="1"/>
      <c r="BB841" s="1"/>
    </row>
    <row r="842" spans="1:54" ht="12.75" customHeight="1">
      <c r="A842" s="6"/>
      <c r="B842" s="5"/>
      <c r="C842" s="4"/>
      <c r="D842" s="1"/>
      <c r="E842" s="1"/>
      <c r="F842" s="3"/>
      <c r="G842" s="3"/>
      <c r="H842" s="2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  <c r="AT842" s="1"/>
      <c r="AU842" s="1"/>
      <c r="AV842" s="1"/>
      <c r="AW842" s="1"/>
      <c r="AX842" s="1"/>
      <c r="AY842" s="1"/>
      <c r="AZ842" s="1"/>
      <c r="BA842" s="1"/>
      <c r="BB842" s="1"/>
    </row>
    <row r="843" spans="1:54" ht="12.75" customHeight="1">
      <c r="A843" s="6"/>
      <c r="B843" s="5"/>
      <c r="C843" s="4"/>
      <c r="D843" s="1"/>
      <c r="E843" s="1"/>
      <c r="F843" s="3"/>
      <c r="G843" s="3"/>
      <c r="H843" s="2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  <c r="AT843" s="1"/>
      <c r="AU843" s="1"/>
      <c r="AV843" s="1"/>
      <c r="AW843" s="1"/>
      <c r="AX843" s="1"/>
      <c r="AY843" s="1"/>
      <c r="AZ843" s="1"/>
      <c r="BA843" s="1"/>
      <c r="BB843" s="1"/>
    </row>
    <row r="844" spans="1:54" ht="12.75" customHeight="1">
      <c r="A844" s="6"/>
      <c r="B844" s="5"/>
      <c r="C844" s="4"/>
      <c r="D844" s="1"/>
      <c r="E844" s="1"/>
      <c r="F844" s="3"/>
      <c r="G844" s="3"/>
      <c r="H844" s="2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  <c r="AT844" s="1"/>
      <c r="AU844" s="1"/>
      <c r="AV844" s="1"/>
      <c r="AW844" s="1"/>
      <c r="AX844" s="1"/>
      <c r="AY844" s="1"/>
      <c r="AZ844" s="1"/>
      <c r="BA844" s="1"/>
      <c r="BB844" s="1"/>
    </row>
    <row r="845" spans="1:54" ht="12.75" customHeight="1">
      <c r="A845" s="6"/>
      <c r="B845" s="5"/>
      <c r="C845" s="4"/>
      <c r="D845" s="1"/>
      <c r="E845" s="1"/>
      <c r="F845" s="3"/>
      <c r="G845" s="3"/>
      <c r="H845" s="2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  <c r="AT845" s="1"/>
      <c r="AU845" s="1"/>
      <c r="AV845" s="1"/>
      <c r="AW845" s="1"/>
      <c r="AX845" s="1"/>
      <c r="AY845" s="1"/>
      <c r="AZ845" s="1"/>
      <c r="BA845" s="1"/>
      <c r="BB845" s="1"/>
    </row>
    <row r="846" spans="1:54" ht="12.75" customHeight="1">
      <c r="A846" s="6"/>
      <c r="B846" s="5"/>
      <c r="C846" s="4"/>
      <c r="D846" s="1"/>
      <c r="E846" s="1"/>
      <c r="F846" s="3"/>
      <c r="G846" s="3"/>
      <c r="H846" s="2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  <c r="AT846" s="1"/>
      <c r="AU846" s="1"/>
      <c r="AV846" s="1"/>
      <c r="AW846" s="1"/>
      <c r="AX846" s="1"/>
      <c r="AY846" s="1"/>
      <c r="AZ846" s="1"/>
      <c r="BA846" s="1"/>
      <c r="BB846" s="1"/>
    </row>
    <row r="847" spans="1:54" ht="12.75" customHeight="1">
      <c r="A847" s="6"/>
      <c r="B847" s="5"/>
      <c r="C847" s="4"/>
      <c r="D847" s="1"/>
      <c r="E847" s="1"/>
      <c r="F847" s="3"/>
      <c r="G847" s="3"/>
      <c r="H847" s="2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  <c r="AT847" s="1"/>
      <c r="AU847" s="1"/>
      <c r="AV847" s="1"/>
      <c r="AW847" s="1"/>
      <c r="AX847" s="1"/>
      <c r="AY847" s="1"/>
      <c r="AZ847" s="1"/>
      <c r="BA847" s="1"/>
      <c r="BB847" s="1"/>
    </row>
    <row r="848" spans="1:54" ht="12.75" customHeight="1">
      <c r="A848" s="6"/>
      <c r="B848" s="5"/>
      <c r="C848" s="4"/>
      <c r="D848" s="1"/>
      <c r="E848" s="1"/>
      <c r="F848" s="3"/>
      <c r="G848" s="3"/>
      <c r="H848" s="2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  <c r="AT848" s="1"/>
      <c r="AU848" s="1"/>
      <c r="AV848" s="1"/>
      <c r="AW848" s="1"/>
      <c r="AX848" s="1"/>
      <c r="AY848" s="1"/>
      <c r="AZ848" s="1"/>
      <c r="BA848" s="1"/>
      <c r="BB848" s="1"/>
    </row>
    <row r="849" spans="1:54" ht="12.75" customHeight="1">
      <c r="A849" s="6"/>
      <c r="B849" s="5"/>
      <c r="C849" s="4"/>
      <c r="D849" s="1"/>
      <c r="E849" s="1"/>
      <c r="F849" s="3"/>
      <c r="G849" s="3"/>
      <c r="H849" s="2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  <c r="AT849" s="1"/>
      <c r="AU849" s="1"/>
      <c r="AV849" s="1"/>
      <c r="AW849" s="1"/>
      <c r="AX849" s="1"/>
      <c r="AY849" s="1"/>
      <c r="AZ849" s="1"/>
      <c r="BA849" s="1"/>
      <c r="BB849" s="1"/>
    </row>
    <row r="850" spans="1:54" ht="12.75" customHeight="1">
      <c r="A850" s="6"/>
      <c r="B850" s="5"/>
      <c r="C850" s="4"/>
      <c r="D850" s="1"/>
      <c r="E850" s="1"/>
      <c r="F850" s="3"/>
      <c r="G850" s="3"/>
      <c r="H850" s="2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  <c r="AT850" s="1"/>
      <c r="AU850" s="1"/>
      <c r="AV850" s="1"/>
      <c r="AW850" s="1"/>
      <c r="AX850" s="1"/>
      <c r="AY850" s="1"/>
      <c r="AZ850" s="1"/>
      <c r="BA850" s="1"/>
      <c r="BB850" s="1"/>
    </row>
    <row r="851" spans="1:54" ht="12.75" customHeight="1">
      <c r="A851" s="6"/>
      <c r="B851" s="5"/>
      <c r="C851" s="4"/>
      <c r="D851" s="1"/>
      <c r="E851" s="1"/>
      <c r="F851" s="3"/>
      <c r="G851" s="3"/>
      <c r="H851" s="2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  <c r="AT851" s="1"/>
      <c r="AU851" s="1"/>
      <c r="AV851" s="1"/>
      <c r="AW851" s="1"/>
      <c r="AX851" s="1"/>
      <c r="AY851" s="1"/>
      <c r="AZ851" s="1"/>
      <c r="BA851" s="1"/>
      <c r="BB851" s="1"/>
    </row>
    <row r="852" spans="1:54" ht="12.75" customHeight="1">
      <c r="A852" s="6"/>
      <c r="B852" s="5"/>
      <c r="C852" s="4"/>
      <c r="D852" s="1"/>
      <c r="E852" s="1"/>
      <c r="F852" s="3"/>
      <c r="G852" s="3"/>
      <c r="H852" s="2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  <c r="AT852" s="1"/>
      <c r="AU852" s="1"/>
      <c r="AV852" s="1"/>
      <c r="AW852" s="1"/>
      <c r="AX852" s="1"/>
      <c r="AY852" s="1"/>
      <c r="AZ852" s="1"/>
      <c r="BA852" s="1"/>
      <c r="BB852" s="1"/>
    </row>
    <row r="853" spans="1:54" ht="12.75" customHeight="1">
      <c r="A853" s="6"/>
      <c r="B853" s="5"/>
      <c r="C853" s="4"/>
      <c r="D853" s="1"/>
      <c r="E853" s="1"/>
      <c r="F853" s="3"/>
      <c r="G853" s="3"/>
      <c r="H853" s="2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  <c r="AT853" s="1"/>
      <c r="AU853" s="1"/>
      <c r="AV853" s="1"/>
      <c r="AW853" s="1"/>
      <c r="AX853" s="1"/>
      <c r="AY853" s="1"/>
      <c r="AZ853" s="1"/>
      <c r="BA853" s="1"/>
      <c r="BB853" s="1"/>
    </row>
    <row r="854" spans="1:54" ht="12.75" customHeight="1">
      <c r="A854" s="6"/>
      <c r="B854" s="5"/>
      <c r="C854" s="4"/>
      <c r="D854" s="1"/>
      <c r="E854" s="1"/>
      <c r="F854" s="3"/>
      <c r="G854" s="3"/>
      <c r="H854" s="2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  <c r="AT854" s="1"/>
      <c r="AU854" s="1"/>
      <c r="AV854" s="1"/>
      <c r="AW854" s="1"/>
      <c r="AX854" s="1"/>
      <c r="AY854" s="1"/>
      <c r="AZ854" s="1"/>
      <c r="BA854" s="1"/>
      <c r="BB854" s="1"/>
    </row>
    <row r="855" spans="1:54" ht="12.75" customHeight="1">
      <c r="A855" s="6"/>
      <c r="B855" s="5"/>
      <c r="C855" s="4"/>
      <c r="D855" s="1"/>
      <c r="E855" s="1"/>
      <c r="F855" s="3"/>
      <c r="G855" s="3"/>
      <c r="H855" s="2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  <c r="AT855" s="1"/>
      <c r="AU855" s="1"/>
      <c r="AV855" s="1"/>
      <c r="AW855" s="1"/>
      <c r="AX855" s="1"/>
      <c r="AY855" s="1"/>
      <c r="AZ855" s="1"/>
      <c r="BA855" s="1"/>
      <c r="BB855" s="1"/>
    </row>
    <row r="856" spans="1:54" ht="12.75" customHeight="1">
      <c r="A856" s="6"/>
      <c r="B856" s="5"/>
      <c r="C856" s="4"/>
      <c r="D856" s="1"/>
      <c r="E856" s="1"/>
      <c r="F856" s="3"/>
      <c r="G856" s="3"/>
      <c r="H856" s="2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  <c r="AT856" s="1"/>
      <c r="AU856" s="1"/>
      <c r="AV856" s="1"/>
      <c r="AW856" s="1"/>
      <c r="AX856" s="1"/>
      <c r="AY856" s="1"/>
      <c r="AZ856" s="1"/>
      <c r="BA856" s="1"/>
      <c r="BB856" s="1"/>
    </row>
    <row r="857" spans="1:54" ht="12.75" customHeight="1">
      <c r="A857" s="6"/>
      <c r="B857" s="5"/>
      <c r="C857" s="4"/>
      <c r="D857" s="1"/>
      <c r="E857" s="1"/>
      <c r="F857" s="3"/>
      <c r="G857" s="3"/>
      <c r="H857" s="2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  <c r="AT857" s="1"/>
      <c r="AU857" s="1"/>
      <c r="AV857" s="1"/>
      <c r="AW857" s="1"/>
      <c r="AX857" s="1"/>
      <c r="AY857" s="1"/>
      <c r="AZ857" s="1"/>
      <c r="BA857" s="1"/>
      <c r="BB857" s="1"/>
    </row>
    <row r="858" spans="1:54" ht="12.75" customHeight="1">
      <c r="A858" s="6"/>
      <c r="B858" s="5"/>
      <c r="C858" s="4"/>
      <c r="D858" s="1"/>
      <c r="E858" s="1"/>
      <c r="F858" s="3"/>
      <c r="G858" s="3"/>
      <c r="H858" s="2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  <c r="AT858" s="1"/>
      <c r="AU858" s="1"/>
      <c r="AV858" s="1"/>
      <c r="AW858" s="1"/>
      <c r="AX858" s="1"/>
      <c r="AY858" s="1"/>
      <c r="AZ858" s="1"/>
      <c r="BA858" s="1"/>
      <c r="BB858" s="1"/>
    </row>
    <row r="859" spans="1:54" ht="12.75" customHeight="1">
      <c r="A859" s="6"/>
      <c r="B859" s="5"/>
      <c r="C859" s="4"/>
      <c r="D859" s="1"/>
      <c r="E859" s="1"/>
      <c r="F859" s="3"/>
      <c r="G859" s="3"/>
      <c r="H859" s="2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  <c r="AT859" s="1"/>
      <c r="AU859" s="1"/>
      <c r="AV859" s="1"/>
      <c r="AW859" s="1"/>
      <c r="AX859" s="1"/>
      <c r="AY859" s="1"/>
      <c r="AZ859" s="1"/>
      <c r="BA859" s="1"/>
      <c r="BB859" s="1"/>
    </row>
    <row r="860" spans="1:54" ht="12.75" customHeight="1">
      <c r="A860" s="6"/>
      <c r="B860" s="5"/>
      <c r="C860" s="4"/>
      <c r="D860" s="1"/>
      <c r="E860" s="1"/>
      <c r="F860" s="3"/>
      <c r="G860" s="3"/>
      <c r="H860" s="2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  <c r="AT860" s="1"/>
      <c r="AU860" s="1"/>
      <c r="AV860" s="1"/>
      <c r="AW860" s="1"/>
      <c r="AX860" s="1"/>
      <c r="AY860" s="1"/>
      <c r="AZ860" s="1"/>
      <c r="BA860" s="1"/>
      <c r="BB860" s="1"/>
    </row>
    <row r="861" spans="1:54" ht="12.75" customHeight="1">
      <c r="A861" s="6"/>
      <c r="B861" s="5"/>
      <c r="C861" s="4"/>
      <c r="D861" s="1"/>
      <c r="E861" s="1"/>
      <c r="F861" s="3"/>
      <c r="G861" s="3"/>
      <c r="H861" s="2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  <c r="AT861" s="1"/>
      <c r="AU861" s="1"/>
      <c r="AV861" s="1"/>
      <c r="AW861" s="1"/>
      <c r="AX861" s="1"/>
      <c r="AY861" s="1"/>
      <c r="AZ861" s="1"/>
      <c r="BA861" s="1"/>
      <c r="BB861" s="1"/>
    </row>
    <row r="862" spans="1:54" ht="12.75" customHeight="1">
      <c r="A862" s="6"/>
      <c r="B862" s="5"/>
      <c r="C862" s="4"/>
      <c r="D862" s="1"/>
      <c r="E862" s="1"/>
      <c r="F862" s="3"/>
      <c r="G862" s="3"/>
      <c r="H862" s="2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  <c r="AT862" s="1"/>
      <c r="AU862" s="1"/>
      <c r="AV862" s="1"/>
      <c r="AW862" s="1"/>
      <c r="AX862" s="1"/>
      <c r="AY862" s="1"/>
      <c r="AZ862" s="1"/>
      <c r="BA862" s="1"/>
      <c r="BB862" s="1"/>
    </row>
    <row r="863" spans="1:54" ht="12.75" customHeight="1">
      <c r="A863" s="6"/>
      <c r="B863" s="5"/>
      <c r="C863" s="4"/>
      <c r="D863" s="1"/>
      <c r="E863" s="1"/>
      <c r="F863" s="3"/>
      <c r="G863" s="3"/>
      <c r="H863" s="2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  <c r="AT863" s="1"/>
      <c r="AU863" s="1"/>
      <c r="AV863" s="1"/>
      <c r="AW863" s="1"/>
      <c r="AX863" s="1"/>
      <c r="AY863" s="1"/>
      <c r="AZ863" s="1"/>
      <c r="BA863" s="1"/>
      <c r="BB863" s="1"/>
    </row>
    <row r="864" spans="1:54" ht="12.75" customHeight="1">
      <c r="A864" s="6"/>
      <c r="B864" s="5"/>
      <c r="C864" s="4"/>
      <c r="D864" s="1"/>
      <c r="E864" s="1"/>
      <c r="F864" s="3"/>
      <c r="G864" s="3"/>
      <c r="H864" s="2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  <c r="AT864" s="1"/>
      <c r="AU864" s="1"/>
      <c r="AV864" s="1"/>
      <c r="AW864" s="1"/>
      <c r="AX864" s="1"/>
      <c r="AY864" s="1"/>
      <c r="AZ864" s="1"/>
      <c r="BA864" s="1"/>
      <c r="BB864" s="1"/>
    </row>
    <row r="865" spans="1:54" ht="12.75" customHeight="1">
      <c r="A865" s="6"/>
      <c r="B865" s="5"/>
      <c r="C865" s="4"/>
      <c r="D865" s="1"/>
      <c r="E865" s="1"/>
      <c r="F865" s="3"/>
      <c r="G865" s="3"/>
      <c r="H865" s="2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  <c r="AT865" s="1"/>
      <c r="AU865" s="1"/>
      <c r="AV865" s="1"/>
      <c r="AW865" s="1"/>
      <c r="AX865" s="1"/>
      <c r="AY865" s="1"/>
      <c r="AZ865" s="1"/>
      <c r="BA865" s="1"/>
      <c r="BB865" s="1"/>
    </row>
    <row r="866" spans="1:54" ht="12.75" customHeight="1">
      <c r="A866" s="6"/>
      <c r="B866" s="5"/>
      <c r="C866" s="4"/>
      <c r="D866" s="1"/>
      <c r="E866" s="1"/>
      <c r="F866" s="3"/>
      <c r="G866" s="3"/>
      <c r="H866" s="2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  <c r="AT866" s="1"/>
      <c r="AU866" s="1"/>
      <c r="AV866" s="1"/>
      <c r="AW866" s="1"/>
      <c r="AX866" s="1"/>
      <c r="AY866" s="1"/>
      <c r="AZ866" s="1"/>
      <c r="BA866" s="1"/>
      <c r="BB866" s="1"/>
    </row>
    <row r="867" spans="1:54" ht="12.75" customHeight="1">
      <c r="A867" s="6"/>
      <c r="B867" s="5"/>
      <c r="C867" s="4"/>
      <c r="D867" s="1"/>
      <c r="E867" s="1"/>
      <c r="F867" s="3"/>
      <c r="G867" s="3"/>
      <c r="H867" s="2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  <c r="AT867" s="1"/>
      <c r="AU867" s="1"/>
      <c r="AV867" s="1"/>
      <c r="AW867" s="1"/>
      <c r="AX867" s="1"/>
      <c r="AY867" s="1"/>
      <c r="AZ867" s="1"/>
      <c r="BA867" s="1"/>
      <c r="BB867" s="1"/>
    </row>
    <row r="868" spans="1:54" ht="12.75" customHeight="1">
      <c r="A868" s="6"/>
      <c r="B868" s="5"/>
      <c r="C868" s="4"/>
      <c r="D868" s="1"/>
      <c r="E868" s="1"/>
      <c r="F868" s="3"/>
      <c r="G868" s="3"/>
      <c r="H868" s="2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  <c r="AT868" s="1"/>
      <c r="AU868" s="1"/>
      <c r="AV868" s="1"/>
      <c r="AW868" s="1"/>
      <c r="AX868" s="1"/>
      <c r="AY868" s="1"/>
      <c r="AZ868" s="1"/>
      <c r="BA868" s="1"/>
      <c r="BB868" s="1"/>
    </row>
    <row r="869" spans="1:54" ht="12.75" customHeight="1">
      <c r="A869" s="6"/>
      <c r="B869" s="5"/>
      <c r="C869" s="4"/>
      <c r="D869" s="1"/>
      <c r="E869" s="1"/>
      <c r="F869" s="3"/>
      <c r="G869" s="3"/>
      <c r="H869" s="2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  <c r="AT869" s="1"/>
      <c r="AU869" s="1"/>
      <c r="AV869" s="1"/>
      <c r="AW869" s="1"/>
      <c r="AX869" s="1"/>
      <c r="AY869" s="1"/>
      <c r="AZ869" s="1"/>
      <c r="BA869" s="1"/>
      <c r="BB869" s="1"/>
    </row>
    <row r="870" spans="1:54" ht="12.75" customHeight="1">
      <c r="A870" s="6"/>
      <c r="B870" s="5"/>
      <c r="C870" s="4"/>
      <c r="D870" s="1"/>
      <c r="E870" s="1"/>
      <c r="F870" s="3"/>
      <c r="G870" s="3"/>
      <c r="H870" s="2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  <c r="AT870" s="1"/>
      <c r="AU870" s="1"/>
      <c r="AV870" s="1"/>
      <c r="AW870" s="1"/>
      <c r="AX870" s="1"/>
      <c r="AY870" s="1"/>
      <c r="AZ870" s="1"/>
      <c r="BA870" s="1"/>
      <c r="BB870" s="1"/>
    </row>
    <row r="871" spans="1:54" ht="12.75" customHeight="1">
      <c r="A871" s="6"/>
      <c r="B871" s="5"/>
      <c r="C871" s="4"/>
      <c r="D871" s="1"/>
      <c r="E871" s="1"/>
      <c r="F871" s="3"/>
      <c r="G871" s="3"/>
      <c r="H871" s="2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  <c r="AT871" s="1"/>
      <c r="AU871" s="1"/>
      <c r="AV871" s="1"/>
      <c r="AW871" s="1"/>
      <c r="AX871" s="1"/>
      <c r="AY871" s="1"/>
      <c r="AZ871" s="1"/>
      <c r="BA871" s="1"/>
      <c r="BB871" s="1"/>
    </row>
    <row r="872" spans="1:54" ht="12.75" customHeight="1">
      <c r="A872" s="6"/>
      <c r="B872" s="5"/>
      <c r="C872" s="4"/>
      <c r="D872" s="1"/>
      <c r="E872" s="1"/>
      <c r="F872" s="3"/>
      <c r="G872" s="3"/>
      <c r="H872" s="2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  <c r="AT872" s="1"/>
      <c r="AU872" s="1"/>
      <c r="AV872" s="1"/>
      <c r="AW872" s="1"/>
      <c r="AX872" s="1"/>
      <c r="AY872" s="1"/>
      <c r="AZ872" s="1"/>
      <c r="BA872" s="1"/>
      <c r="BB872" s="1"/>
    </row>
    <row r="873" spans="1:54" ht="12.75" customHeight="1">
      <c r="A873" s="6"/>
      <c r="B873" s="5"/>
      <c r="C873" s="4"/>
      <c r="D873" s="1"/>
      <c r="E873" s="1"/>
      <c r="F873" s="3"/>
      <c r="G873" s="3"/>
      <c r="H873" s="2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  <c r="AT873" s="1"/>
      <c r="AU873" s="1"/>
      <c r="AV873" s="1"/>
      <c r="AW873" s="1"/>
      <c r="AX873" s="1"/>
      <c r="AY873" s="1"/>
      <c r="AZ873" s="1"/>
      <c r="BA873" s="1"/>
      <c r="BB873" s="1"/>
    </row>
    <row r="874" spans="1:54" ht="12.75" customHeight="1">
      <c r="A874" s="6"/>
      <c r="B874" s="5"/>
      <c r="C874" s="4"/>
      <c r="D874" s="1"/>
      <c r="E874" s="1"/>
      <c r="F874" s="3"/>
      <c r="G874" s="3"/>
      <c r="H874" s="2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  <c r="AT874" s="1"/>
      <c r="AU874" s="1"/>
      <c r="AV874" s="1"/>
      <c r="AW874" s="1"/>
      <c r="AX874" s="1"/>
      <c r="AY874" s="1"/>
      <c r="AZ874" s="1"/>
      <c r="BA874" s="1"/>
      <c r="BB874" s="1"/>
    </row>
    <row r="875" spans="1:54" ht="12.75" customHeight="1">
      <c r="A875" s="6"/>
      <c r="B875" s="5"/>
      <c r="C875" s="4"/>
      <c r="D875" s="1"/>
      <c r="E875" s="1"/>
      <c r="F875" s="3"/>
      <c r="G875" s="3"/>
      <c r="H875" s="2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  <c r="AT875" s="1"/>
      <c r="AU875" s="1"/>
      <c r="AV875" s="1"/>
      <c r="AW875" s="1"/>
      <c r="AX875" s="1"/>
      <c r="AY875" s="1"/>
      <c r="AZ875" s="1"/>
      <c r="BA875" s="1"/>
      <c r="BB875" s="1"/>
    </row>
    <row r="876" spans="1:54" ht="12.75" customHeight="1">
      <c r="A876" s="6"/>
      <c r="B876" s="5"/>
      <c r="C876" s="4"/>
      <c r="D876" s="1"/>
      <c r="E876" s="1"/>
      <c r="F876" s="3"/>
      <c r="G876" s="3"/>
      <c r="H876" s="2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  <c r="AT876" s="1"/>
      <c r="AU876" s="1"/>
      <c r="AV876" s="1"/>
      <c r="AW876" s="1"/>
      <c r="AX876" s="1"/>
      <c r="AY876" s="1"/>
      <c r="AZ876" s="1"/>
      <c r="BA876" s="1"/>
      <c r="BB876" s="1"/>
    </row>
    <row r="877" spans="1:54" ht="12.75" customHeight="1">
      <c r="A877" s="6"/>
      <c r="B877" s="5"/>
      <c r="C877" s="4"/>
      <c r="D877" s="1"/>
      <c r="E877" s="1"/>
      <c r="F877" s="3"/>
      <c r="G877" s="3"/>
      <c r="H877" s="2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  <c r="AT877" s="1"/>
      <c r="AU877" s="1"/>
      <c r="AV877" s="1"/>
      <c r="AW877" s="1"/>
      <c r="AX877" s="1"/>
      <c r="AY877" s="1"/>
      <c r="AZ877" s="1"/>
      <c r="BA877" s="1"/>
      <c r="BB877" s="1"/>
    </row>
    <row r="878" spans="1:54" ht="12.75" customHeight="1">
      <c r="A878" s="6"/>
      <c r="B878" s="5"/>
      <c r="C878" s="4"/>
      <c r="D878" s="1"/>
      <c r="E878" s="1"/>
      <c r="F878" s="3"/>
      <c r="G878" s="3"/>
      <c r="H878" s="2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  <c r="AT878" s="1"/>
      <c r="AU878" s="1"/>
      <c r="AV878" s="1"/>
      <c r="AW878" s="1"/>
      <c r="AX878" s="1"/>
      <c r="AY878" s="1"/>
      <c r="AZ878" s="1"/>
      <c r="BA878" s="1"/>
      <c r="BB878" s="1"/>
    </row>
    <row r="879" spans="1:54" ht="12.75" customHeight="1">
      <c r="A879" s="6"/>
      <c r="B879" s="5"/>
      <c r="C879" s="4"/>
      <c r="D879" s="1"/>
      <c r="E879" s="1"/>
      <c r="F879" s="3"/>
      <c r="G879" s="3"/>
      <c r="H879" s="2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  <c r="AT879" s="1"/>
      <c r="AU879" s="1"/>
      <c r="AV879" s="1"/>
      <c r="AW879" s="1"/>
      <c r="AX879" s="1"/>
      <c r="AY879" s="1"/>
      <c r="AZ879" s="1"/>
      <c r="BA879" s="1"/>
      <c r="BB879" s="1"/>
    </row>
    <row r="880" spans="1:54" ht="12.75" customHeight="1">
      <c r="A880" s="6"/>
      <c r="B880" s="5"/>
      <c r="C880" s="4"/>
      <c r="D880" s="1"/>
      <c r="E880" s="1"/>
      <c r="F880" s="3"/>
      <c r="G880" s="3"/>
      <c r="H880" s="2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  <c r="AT880" s="1"/>
      <c r="AU880" s="1"/>
      <c r="AV880" s="1"/>
      <c r="AW880" s="1"/>
      <c r="AX880" s="1"/>
      <c r="AY880" s="1"/>
      <c r="AZ880" s="1"/>
      <c r="BA880" s="1"/>
      <c r="BB880" s="1"/>
    </row>
    <row r="881" spans="1:54" ht="12.75" customHeight="1">
      <c r="A881" s="6"/>
      <c r="B881" s="5"/>
      <c r="C881" s="4"/>
      <c r="D881" s="1"/>
      <c r="E881" s="1"/>
      <c r="F881" s="3"/>
      <c r="G881" s="3"/>
      <c r="H881" s="2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  <c r="AT881" s="1"/>
      <c r="AU881" s="1"/>
      <c r="AV881" s="1"/>
      <c r="AW881" s="1"/>
      <c r="AX881" s="1"/>
      <c r="AY881" s="1"/>
      <c r="AZ881" s="1"/>
      <c r="BA881" s="1"/>
      <c r="BB881" s="1"/>
    </row>
    <row r="882" spans="1:54" ht="12.75" customHeight="1">
      <c r="A882" s="6"/>
      <c r="B882" s="5"/>
      <c r="C882" s="4"/>
      <c r="D882" s="1"/>
      <c r="E882" s="1"/>
      <c r="F882" s="3"/>
      <c r="G882" s="3"/>
      <c r="H882" s="2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  <c r="AT882" s="1"/>
      <c r="AU882" s="1"/>
      <c r="AV882" s="1"/>
      <c r="AW882" s="1"/>
      <c r="AX882" s="1"/>
      <c r="AY882" s="1"/>
      <c r="AZ882" s="1"/>
      <c r="BA882" s="1"/>
      <c r="BB882" s="1"/>
    </row>
    <row r="883" spans="1:54" ht="12.75" customHeight="1">
      <c r="A883" s="6"/>
      <c r="B883" s="5"/>
      <c r="C883" s="4"/>
      <c r="D883" s="1"/>
      <c r="E883" s="1"/>
      <c r="F883" s="3"/>
      <c r="G883" s="3"/>
      <c r="H883" s="2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  <c r="AT883" s="1"/>
      <c r="AU883" s="1"/>
      <c r="AV883" s="1"/>
      <c r="AW883" s="1"/>
      <c r="AX883" s="1"/>
      <c r="AY883" s="1"/>
      <c r="AZ883" s="1"/>
      <c r="BA883" s="1"/>
      <c r="BB883" s="1"/>
    </row>
    <row r="884" spans="1:54" ht="12.75" customHeight="1">
      <c r="A884" s="6"/>
      <c r="B884" s="5"/>
      <c r="C884" s="4"/>
      <c r="D884" s="1"/>
      <c r="E884" s="1"/>
      <c r="F884" s="3"/>
      <c r="G884" s="3"/>
      <c r="H884" s="2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  <c r="AT884" s="1"/>
      <c r="AU884" s="1"/>
      <c r="AV884" s="1"/>
      <c r="AW884" s="1"/>
      <c r="AX884" s="1"/>
      <c r="AY884" s="1"/>
      <c r="AZ884" s="1"/>
      <c r="BA884" s="1"/>
      <c r="BB884" s="1"/>
    </row>
    <row r="885" spans="1:54" ht="12.75" customHeight="1">
      <c r="A885" s="6"/>
      <c r="B885" s="5"/>
      <c r="C885" s="4"/>
      <c r="D885" s="1"/>
      <c r="E885" s="1"/>
      <c r="F885" s="3"/>
      <c r="G885" s="3"/>
      <c r="H885" s="2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  <c r="AT885" s="1"/>
      <c r="AU885" s="1"/>
      <c r="AV885" s="1"/>
      <c r="AW885" s="1"/>
      <c r="AX885" s="1"/>
      <c r="AY885" s="1"/>
      <c r="AZ885" s="1"/>
      <c r="BA885" s="1"/>
      <c r="BB885" s="1"/>
    </row>
    <row r="886" spans="1:54" ht="12.75" customHeight="1">
      <c r="A886" s="6"/>
      <c r="B886" s="5"/>
      <c r="C886" s="4"/>
      <c r="D886" s="1"/>
      <c r="E886" s="1"/>
      <c r="F886" s="3"/>
      <c r="G886" s="3"/>
      <c r="H886" s="2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  <c r="AT886" s="1"/>
      <c r="AU886" s="1"/>
      <c r="AV886" s="1"/>
      <c r="AW886" s="1"/>
      <c r="AX886" s="1"/>
      <c r="AY886" s="1"/>
      <c r="AZ886" s="1"/>
      <c r="BA886" s="1"/>
      <c r="BB886" s="1"/>
    </row>
    <row r="887" spans="1:54" ht="12.75" customHeight="1">
      <c r="A887" s="6"/>
      <c r="B887" s="5"/>
      <c r="C887" s="4"/>
      <c r="D887" s="1"/>
      <c r="E887" s="1"/>
      <c r="F887" s="3"/>
      <c r="G887" s="3"/>
      <c r="H887" s="2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  <c r="AT887" s="1"/>
      <c r="AU887" s="1"/>
      <c r="AV887" s="1"/>
      <c r="AW887" s="1"/>
      <c r="AX887" s="1"/>
      <c r="AY887" s="1"/>
      <c r="AZ887" s="1"/>
      <c r="BA887" s="1"/>
      <c r="BB887" s="1"/>
    </row>
    <row r="888" spans="1:54" ht="12.75" customHeight="1">
      <c r="A888" s="6"/>
      <c r="B888" s="5"/>
      <c r="C888" s="4"/>
      <c r="D888" s="1"/>
      <c r="E888" s="1"/>
      <c r="F888" s="3"/>
      <c r="G888" s="3"/>
      <c r="H888" s="2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  <c r="AT888" s="1"/>
      <c r="AU888" s="1"/>
      <c r="AV888" s="1"/>
      <c r="AW888" s="1"/>
      <c r="AX888" s="1"/>
      <c r="AY888" s="1"/>
      <c r="AZ888" s="1"/>
      <c r="BA888" s="1"/>
      <c r="BB888" s="1"/>
    </row>
    <row r="889" spans="1:54" ht="12.75" customHeight="1">
      <c r="A889" s="6"/>
      <c r="B889" s="5"/>
      <c r="C889" s="4"/>
      <c r="D889" s="1"/>
      <c r="E889" s="1"/>
      <c r="F889" s="3"/>
      <c r="G889" s="3"/>
      <c r="H889" s="2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  <c r="AT889" s="1"/>
      <c r="AU889" s="1"/>
      <c r="AV889" s="1"/>
      <c r="AW889" s="1"/>
      <c r="AX889" s="1"/>
      <c r="AY889" s="1"/>
      <c r="AZ889" s="1"/>
      <c r="BA889" s="1"/>
      <c r="BB889" s="1"/>
    </row>
    <row r="890" spans="1:54" ht="12.75" customHeight="1">
      <c r="A890" s="6"/>
      <c r="B890" s="5"/>
      <c r="C890" s="4"/>
      <c r="D890" s="1"/>
      <c r="E890" s="1"/>
      <c r="F890" s="3"/>
      <c r="G890" s="3"/>
      <c r="H890" s="2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  <c r="AT890" s="1"/>
      <c r="AU890" s="1"/>
      <c r="AV890" s="1"/>
      <c r="AW890" s="1"/>
      <c r="AX890" s="1"/>
      <c r="AY890" s="1"/>
      <c r="AZ890" s="1"/>
      <c r="BA890" s="1"/>
      <c r="BB890" s="1"/>
    </row>
    <row r="891" spans="1:54" ht="12.75" customHeight="1">
      <c r="A891" s="6"/>
      <c r="B891" s="5"/>
      <c r="C891" s="4"/>
      <c r="D891" s="1"/>
      <c r="E891" s="1"/>
      <c r="F891" s="3"/>
      <c r="G891" s="3"/>
      <c r="H891" s="2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  <c r="AT891" s="1"/>
      <c r="AU891" s="1"/>
      <c r="AV891" s="1"/>
      <c r="AW891" s="1"/>
      <c r="AX891" s="1"/>
      <c r="AY891" s="1"/>
      <c r="AZ891" s="1"/>
      <c r="BA891" s="1"/>
      <c r="BB891" s="1"/>
    </row>
    <row r="892" spans="1:54" ht="12.75" customHeight="1">
      <c r="A892" s="6"/>
      <c r="B892" s="5"/>
      <c r="C892" s="4"/>
      <c r="D892" s="1"/>
      <c r="E892" s="1"/>
      <c r="F892" s="3"/>
      <c r="G892" s="3"/>
      <c r="H892" s="2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  <c r="AT892" s="1"/>
      <c r="AU892" s="1"/>
      <c r="AV892" s="1"/>
      <c r="AW892" s="1"/>
      <c r="AX892" s="1"/>
      <c r="AY892" s="1"/>
      <c r="AZ892" s="1"/>
      <c r="BA892" s="1"/>
      <c r="BB892" s="1"/>
    </row>
    <row r="893" spans="1:54" ht="12.75" customHeight="1">
      <c r="A893" s="6"/>
      <c r="B893" s="5"/>
      <c r="C893" s="4"/>
      <c r="D893" s="1"/>
      <c r="E893" s="1"/>
      <c r="F893" s="3"/>
      <c r="G893" s="3"/>
      <c r="H893" s="2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  <c r="AT893" s="1"/>
      <c r="AU893" s="1"/>
      <c r="AV893" s="1"/>
      <c r="AW893" s="1"/>
      <c r="AX893" s="1"/>
      <c r="AY893" s="1"/>
      <c r="AZ893" s="1"/>
      <c r="BA893" s="1"/>
      <c r="BB893" s="1"/>
    </row>
    <row r="894" spans="1:54" ht="12.75" customHeight="1">
      <c r="A894" s="6"/>
      <c r="B894" s="5"/>
      <c r="C894" s="4"/>
      <c r="D894" s="1"/>
      <c r="E894" s="1"/>
      <c r="F894" s="3"/>
      <c r="G894" s="3"/>
      <c r="H894" s="2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  <c r="AT894" s="1"/>
      <c r="AU894" s="1"/>
      <c r="AV894" s="1"/>
      <c r="AW894" s="1"/>
      <c r="AX894" s="1"/>
      <c r="AY894" s="1"/>
      <c r="AZ894" s="1"/>
      <c r="BA894" s="1"/>
      <c r="BB894" s="1"/>
    </row>
    <row r="895" spans="1:54" ht="12.75" customHeight="1">
      <c r="A895" s="6"/>
      <c r="B895" s="5"/>
      <c r="C895" s="4"/>
      <c r="D895" s="1"/>
      <c r="E895" s="1"/>
      <c r="F895" s="3"/>
      <c r="G895" s="3"/>
      <c r="H895" s="2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  <c r="AT895" s="1"/>
      <c r="AU895" s="1"/>
      <c r="AV895" s="1"/>
      <c r="AW895" s="1"/>
      <c r="AX895" s="1"/>
      <c r="AY895" s="1"/>
      <c r="AZ895" s="1"/>
      <c r="BA895" s="1"/>
      <c r="BB895" s="1"/>
    </row>
    <row r="896" spans="1:54" ht="12.75" customHeight="1">
      <c r="A896" s="6"/>
      <c r="B896" s="5"/>
      <c r="C896" s="4"/>
      <c r="D896" s="1"/>
      <c r="E896" s="1"/>
      <c r="F896" s="3"/>
      <c r="G896" s="3"/>
      <c r="H896" s="2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  <c r="AT896" s="1"/>
      <c r="AU896" s="1"/>
      <c r="AV896" s="1"/>
      <c r="AW896" s="1"/>
      <c r="AX896" s="1"/>
      <c r="AY896" s="1"/>
      <c r="AZ896" s="1"/>
      <c r="BA896" s="1"/>
      <c r="BB896" s="1"/>
    </row>
    <row r="897" spans="1:54" ht="12.75" customHeight="1">
      <c r="A897" s="6"/>
      <c r="B897" s="5"/>
      <c r="C897" s="4"/>
      <c r="D897" s="1"/>
      <c r="E897" s="1"/>
      <c r="F897" s="3"/>
      <c r="G897" s="3"/>
      <c r="H897" s="2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  <c r="AT897" s="1"/>
      <c r="AU897" s="1"/>
      <c r="AV897" s="1"/>
      <c r="AW897" s="1"/>
      <c r="AX897" s="1"/>
      <c r="AY897" s="1"/>
      <c r="AZ897" s="1"/>
      <c r="BA897" s="1"/>
      <c r="BB897" s="1"/>
    </row>
    <row r="898" spans="1:54" ht="12.75" customHeight="1">
      <c r="A898" s="6"/>
      <c r="B898" s="5"/>
      <c r="C898" s="4"/>
      <c r="D898" s="1"/>
      <c r="E898" s="1"/>
      <c r="F898" s="3"/>
      <c r="G898" s="3"/>
      <c r="H898" s="2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  <c r="AT898" s="1"/>
      <c r="AU898" s="1"/>
      <c r="AV898" s="1"/>
      <c r="AW898" s="1"/>
      <c r="AX898" s="1"/>
      <c r="AY898" s="1"/>
      <c r="AZ898" s="1"/>
      <c r="BA898" s="1"/>
      <c r="BB898" s="1"/>
    </row>
    <row r="899" spans="1:54" ht="12.75" customHeight="1">
      <c r="A899" s="6"/>
      <c r="B899" s="5"/>
      <c r="C899" s="4"/>
      <c r="D899" s="1"/>
      <c r="E899" s="1"/>
      <c r="F899" s="3"/>
      <c r="G899" s="3"/>
      <c r="H899" s="2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  <c r="AT899" s="1"/>
      <c r="AU899" s="1"/>
      <c r="AV899" s="1"/>
      <c r="AW899" s="1"/>
      <c r="AX899" s="1"/>
      <c r="AY899" s="1"/>
      <c r="AZ899" s="1"/>
      <c r="BA899" s="1"/>
      <c r="BB899" s="1"/>
    </row>
    <row r="900" spans="1:54" ht="12.75" customHeight="1">
      <c r="A900" s="6"/>
      <c r="B900" s="5"/>
      <c r="C900" s="4"/>
      <c r="D900" s="1"/>
      <c r="E900" s="1"/>
      <c r="F900" s="3"/>
      <c r="G900" s="3"/>
      <c r="H900" s="2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  <c r="AT900" s="1"/>
      <c r="AU900" s="1"/>
      <c r="AV900" s="1"/>
      <c r="AW900" s="1"/>
      <c r="AX900" s="1"/>
      <c r="AY900" s="1"/>
      <c r="AZ900" s="1"/>
      <c r="BA900" s="1"/>
      <c r="BB900" s="1"/>
    </row>
    <row r="901" spans="1:54" ht="12.75" customHeight="1">
      <c r="A901" s="6"/>
      <c r="B901" s="5"/>
      <c r="C901" s="4"/>
      <c r="D901" s="1"/>
      <c r="E901" s="1"/>
      <c r="F901" s="3"/>
      <c r="G901" s="3"/>
      <c r="H901" s="2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  <c r="AT901" s="1"/>
      <c r="AU901" s="1"/>
      <c r="AV901" s="1"/>
      <c r="AW901" s="1"/>
      <c r="AX901" s="1"/>
      <c r="AY901" s="1"/>
      <c r="AZ901" s="1"/>
      <c r="BA901" s="1"/>
      <c r="BB901" s="1"/>
    </row>
    <row r="902" spans="1:54" ht="12.75" customHeight="1">
      <c r="A902" s="6"/>
      <c r="B902" s="5"/>
      <c r="C902" s="4"/>
      <c r="D902" s="1"/>
      <c r="E902" s="1"/>
      <c r="F902" s="3"/>
      <c r="G902" s="3"/>
      <c r="H902" s="2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  <c r="AT902" s="1"/>
      <c r="AU902" s="1"/>
      <c r="AV902" s="1"/>
      <c r="AW902" s="1"/>
      <c r="AX902" s="1"/>
      <c r="AY902" s="1"/>
      <c r="AZ902" s="1"/>
      <c r="BA902" s="1"/>
      <c r="BB902" s="1"/>
    </row>
    <row r="903" spans="1:54" ht="12.75" customHeight="1">
      <c r="A903" s="6"/>
      <c r="B903" s="5"/>
      <c r="C903" s="4"/>
      <c r="D903" s="1"/>
      <c r="E903" s="1"/>
      <c r="F903" s="3"/>
      <c r="G903" s="3"/>
      <c r="H903" s="2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  <c r="AT903" s="1"/>
      <c r="AU903" s="1"/>
      <c r="AV903" s="1"/>
      <c r="AW903" s="1"/>
      <c r="AX903" s="1"/>
      <c r="AY903" s="1"/>
      <c r="AZ903" s="1"/>
      <c r="BA903" s="1"/>
      <c r="BB903" s="1"/>
    </row>
    <row r="904" spans="1:54" ht="12.75" customHeight="1">
      <c r="A904" s="6"/>
      <c r="B904" s="5"/>
      <c r="C904" s="4"/>
      <c r="D904" s="1"/>
      <c r="E904" s="1"/>
      <c r="F904" s="3"/>
      <c r="G904" s="3"/>
      <c r="H904" s="2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  <c r="AT904" s="1"/>
      <c r="AU904" s="1"/>
      <c r="AV904" s="1"/>
      <c r="AW904" s="1"/>
      <c r="AX904" s="1"/>
      <c r="AY904" s="1"/>
      <c r="AZ904" s="1"/>
      <c r="BA904" s="1"/>
      <c r="BB904" s="1"/>
    </row>
    <row r="905" spans="1:54" ht="12.75" customHeight="1">
      <c r="A905" s="6"/>
      <c r="B905" s="5"/>
      <c r="C905" s="4"/>
      <c r="D905" s="1"/>
      <c r="E905" s="1"/>
      <c r="F905" s="3"/>
      <c r="G905" s="3"/>
      <c r="H905" s="2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  <c r="AT905" s="1"/>
      <c r="AU905" s="1"/>
      <c r="AV905" s="1"/>
      <c r="AW905" s="1"/>
      <c r="AX905" s="1"/>
      <c r="AY905" s="1"/>
      <c r="AZ905" s="1"/>
      <c r="BA905" s="1"/>
      <c r="BB905" s="1"/>
    </row>
    <row r="906" spans="1:54" ht="12.75" customHeight="1">
      <c r="A906" s="6"/>
      <c r="B906" s="5"/>
      <c r="C906" s="4"/>
      <c r="D906" s="1"/>
      <c r="E906" s="1"/>
      <c r="F906" s="3"/>
      <c r="G906" s="3"/>
      <c r="H906" s="2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  <c r="AT906" s="1"/>
      <c r="AU906" s="1"/>
      <c r="AV906" s="1"/>
      <c r="AW906" s="1"/>
      <c r="AX906" s="1"/>
      <c r="AY906" s="1"/>
      <c r="AZ906" s="1"/>
      <c r="BA906" s="1"/>
      <c r="BB906" s="1"/>
    </row>
    <row r="907" spans="1:54" ht="12.75" customHeight="1">
      <c r="A907" s="6"/>
      <c r="B907" s="5"/>
      <c r="C907" s="4"/>
      <c r="D907" s="1"/>
      <c r="E907" s="1"/>
      <c r="F907" s="3"/>
      <c r="G907" s="3"/>
      <c r="H907" s="2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  <c r="AT907" s="1"/>
      <c r="AU907" s="1"/>
      <c r="AV907" s="1"/>
      <c r="AW907" s="1"/>
      <c r="AX907" s="1"/>
      <c r="AY907" s="1"/>
      <c r="AZ907" s="1"/>
      <c r="BA907" s="1"/>
      <c r="BB907" s="1"/>
    </row>
    <row r="908" spans="1:54" ht="12.75" customHeight="1">
      <c r="A908" s="6"/>
      <c r="B908" s="5"/>
      <c r="C908" s="4"/>
      <c r="D908" s="1"/>
      <c r="E908" s="1"/>
      <c r="F908" s="3"/>
      <c r="G908" s="3"/>
      <c r="H908" s="2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  <c r="AT908" s="1"/>
      <c r="AU908" s="1"/>
      <c r="AV908" s="1"/>
      <c r="AW908" s="1"/>
      <c r="AX908" s="1"/>
      <c r="AY908" s="1"/>
      <c r="AZ908" s="1"/>
      <c r="BA908" s="1"/>
      <c r="BB908" s="1"/>
    </row>
    <row r="909" spans="1:54" ht="12.75" customHeight="1">
      <c r="A909" s="6"/>
      <c r="B909" s="5"/>
      <c r="C909" s="4"/>
      <c r="D909" s="1"/>
      <c r="E909" s="1"/>
      <c r="F909" s="3"/>
      <c r="G909" s="3"/>
      <c r="H909" s="2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  <c r="AT909" s="1"/>
      <c r="AU909" s="1"/>
      <c r="AV909" s="1"/>
      <c r="AW909" s="1"/>
      <c r="AX909" s="1"/>
      <c r="AY909" s="1"/>
      <c r="AZ909" s="1"/>
      <c r="BA909" s="1"/>
      <c r="BB909" s="1"/>
    </row>
    <row r="910" spans="1:54" ht="12.75" customHeight="1">
      <c r="A910" s="6"/>
      <c r="B910" s="5"/>
      <c r="C910" s="4"/>
      <c r="D910" s="1"/>
      <c r="E910" s="1"/>
      <c r="F910" s="3"/>
      <c r="G910" s="3"/>
      <c r="H910" s="2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  <c r="AT910" s="1"/>
      <c r="AU910" s="1"/>
      <c r="AV910" s="1"/>
      <c r="AW910" s="1"/>
      <c r="AX910" s="1"/>
      <c r="AY910" s="1"/>
      <c r="AZ910" s="1"/>
      <c r="BA910" s="1"/>
      <c r="BB910" s="1"/>
    </row>
    <row r="911" spans="1:54" ht="12.75" customHeight="1">
      <c r="A911" s="6"/>
      <c r="B911" s="5"/>
      <c r="C911" s="4"/>
      <c r="D911" s="1"/>
      <c r="E911" s="1"/>
      <c r="F911" s="3"/>
      <c r="G911" s="3"/>
      <c r="H911" s="2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  <c r="AT911" s="1"/>
      <c r="AU911" s="1"/>
      <c r="AV911" s="1"/>
      <c r="AW911" s="1"/>
      <c r="AX911" s="1"/>
      <c r="AY911" s="1"/>
      <c r="AZ911" s="1"/>
      <c r="BA911" s="1"/>
      <c r="BB911" s="1"/>
    </row>
    <row r="912" spans="1:54" ht="12.75" customHeight="1">
      <c r="A912" s="6"/>
      <c r="B912" s="5"/>
      <c r="C912" s="4"/>
      <c r="D912" s="1"/>
      <c r="E912" s="1"/>
      <c r="F912" s="3"/>
      <c r="G912" s="3"/>
      <c r="H912" s="2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  <c r="AT912" s="1"/>
      <c r="AU912" s="1"/>
      <c r="AV912" s="1"/>
      <c r="AW912" s="1"/>
      <c r="AX912" s="1"/>
      <c r="AY912" s="1"/>
      <c r="AZ912" s="1"/>
      <c r="BA912" s="1"/>
      <c r="BB912" s="1"/>
    </row>
    <row r="913" spans="1:54" ht="12.75" customHeight="1">
      <c r="A913" s="6"/>
      <c r="B913" s="5"/>
      <c r="C913" s="4"/>
      <c r="D913" s="1"/>
      <c r="E913" s="1"/>
      <c r="F913" s="3"/>
      <c r="G913" s="3"/>
      <c r="H913" s="2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  <c r="AT913" s="1"/>
      <c r="AU913" s="1"/>
      <c r="AV913" s="1"/>
      <c r="AW913" s="1"/>
      <c r="AX913" s="1"/>
      <c r="AY913" s="1"/>
      <c r="AZ913" s="1"/>
      <c r="BA913" s="1"/>
      <c r="BB913" s="1"/>
    </row>
    <row r="914" spans="1:54" ht="12.75" customHeight="1">
      <c r="A914" s="6"/>
      <c r="B914" s="5"/>
      <c r="C914" s="4"/>
      <c r="D914" s="1"/>
      <c r="E914" s="1"/>
      <c r="F914" s="3"/>
      <c r="G914" s="3"/>
      <c r="H914" s="2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  <c r="AT914" s="1"/>
      <c r="AU914" s="1"/>
      <c r="AV914" s="1"/>
      <c r="AW914" s="1"/>
      <c r="AX914" s="1"/>
      <c r="AY914" s="1"/>
      <c r="AZ914" s="1"/>
      <c r="BA914" s="1"/>
      <c r="BB914" s="1"/>
    </row>
    <row r="915" spans="1:54" ht="12.75" customHeight="1">
      <c r="A915" s="6"/>
      <c r="B915" s="5"/>
      <c r="C915" s="4"/>
      <c r="D915" s="1"/>
      <c r="E915" s="1"/>
      <c r="F915" s="3"/>
      <c r="G915" s="3"/>
      <c r="H915" s="2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  <c r="AT915" s="1"/>
      <c r="AU915" s="1"/>
      <c r="AV915" s="1"/>
      <c r="AW915" s="1"/>
      <c r="AX915" s="1"/>
      <c r="AY915" s="1"/>
      <c r="AZ915" s="1"/>
      <c r="BA915" s="1"/>
      <c r="BB915" s="1"/>
    </row>
    <row r="916" spans="1:54" ht="12.75" customHeight="1">
      <c r="A916" s="6"/>
      <c r="B916" s="5"/>
      <c r="C916" s="4"/>
      <c r="D916" s="1"/>
      <c r="E916" s="1"/>
      <c r="F916" s="3"/>
      <c r="G916" s="3"/>
      <c r="H916" s="2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  <c r="AT916" s="1"/>
      <c r="AU916" s="1"/>
      <c r="AV916" s="1"/>
      <c r="AW916" s="1"/>
      <c r="AX916" s="1"/>
      <c r="AY916" s="1"/>
      <c r="AZ916" s="1"/>
      <c r="BA916" s="1"/>
      <c r="BB916" s="1"/>
    </row>
    <row r="917" spans="1:54" ht="12.75" customHeight="1">
      <c r="A917" s="6"/>
      <c r="B917" s="5"/>
      <c r="C917" s="4"/>
      <c r="D917" s="1"/>
      <c r="E917" s="1"/>
      <c r="F917" s="3"/>
      <c r="G917" s="3"/>
      <c r="H917" s="2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  <c r="AT917" s="1"/>
      <c r="AU917" s="1"/>
      <c r="AV917" s="1"/>
      <c r="AW917" s="1"/>
      <c r="AX917" s="1"/>
      <c r="AY917" s="1"/>
      <c r="AZ917" s="1"/>
      <c r="BA917" s="1"/>
      <c r="BB917" s="1"/>
    </row>
    <row r="918" spans="1:54" ht="12.75" customHeight="1">
      <c r="A918" s="6"/>
      <c r="B918" s="5"/>
      <c r="C918" s="4"/>
      <c r="D918" s="1"/>
      <c r="E918" s="1"/>
      <c r="F918" s="3"/>
      <c r="G918" s="3"/>
      <c r="H918" s="2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  <c r="AT918" s="1"/>
      <c r="AU918" s="1"/>
      <c r="AV918" s="1"/>
      <c r="AW918" s="1"/>
      <c r="AX918" s="1"/>
      <c r="AY918" s="1"/>
      <c r="AZ918" s="1"/>
      <c r="BA918" s="1"/>
      <c r="BB918" s="1"/>
    </row>
    <row r="919" spans="1:54" ht="12.75" customHeight="1">
      <c r="A919" s="6"/>
      <c r="B919" s="5"/>
      <c r="C919" s="4"/>
      <c r="D919" s="1"/>
      <c r="E919" s="1"/>
      <c r="F919" s="3"/>
      <c r="G919" s="3"/>
      <c r="H919" s="2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  <c r="AT919" s="1"/>
      <c r="AU919" s="1"/>
      <c r="AV919" s="1"/>
      <c r="AW919" s="1"/>
      <c r="AX919" s="1"/>
      <c r="AY919" s="1"/>
      <c r="AZ919" s="1"/>
      <c r="BA919" s="1"/>
      <c r="BB919" s="1"/>
    </row>
    <row r="920" spans="1:54" ht="12.75" customHeight="1">
      <c r="A920" s="6"/>
      <c r="B920" s="5"/>
      <c r="C920" s="4"/>
      <c r="D920" s="1"/>
      <c r="E920" s="1"/>
      <c r="F920" s="3"/>
      <c r="G920" s="3"/>
      <c r="H920" s="2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  <c r="AT920" s="1"/>
      <c r="AU920" s="1"/>
      <c r="AV920" s="1"/>
      <c r="AW920" s="1"/>
      <c r="AX920" s="1"/>
      <c r="AY920" s="1"/>
      <c r="AZ920" s="1"/>
      <c r="BA920" s="1"/>
      <c r="BB920" s="1"/>
    </row>
    <row r="921" spans="1:54" ht="12.75" customHeight="1">
      <c r="A921" s="6"/>
      <c r="B921" s="5"/>
      <c r="C921" s="4"/>
      <c r="D921" s="1"/>
      <c r="E921" s="1"/>
      <c r="F921" s="3"/>
      <c r="G921" s="3"/>
      <c r="H921" s="2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  <c r="AT921" s="1"/>
      <c r="AU921" s="1"/>
      <c r="AV921" s="1"/>
      <c r="AW921" s="1"/>
      <c r="AX921" s="1"/>
      <c r="AY921" s="1"/>
      <c r="AZ921" s="1"/>
      <c r="BA921" s="1"/>
      <c r="BB921" s="1"/>
    </row>
    <row r="922" spans="1:54" ht="12.75" customHeight="1">
      <c r="A922" s="6"/>
      <c r="B922" s="5"/>
      <c r="C922" s="4"/>
      <c r="D922" s="1"/>
      <c r="E922" s="1"/>
      <c r="F922" s="3"/>
      <c r="G922" s="3"/>
      <c r="H922" s="2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  <c r="AT922" s="1"/>
      <c r="AU922" s="1"/>
      <c r="AV922" s="1"/>
      <c r="AW922" s="1"/>
      <c r="AX922" s="1"/>
      <c r="AY922" s="1"/>
      <c r="AZ922" s="1"/>
      <c r="BA922" s="1"/>
      <c r="BB922" s="1"/>
    </row>
    <row r="923" spans="1:54" ht="12.75" customHeight="1">
      <c r="A923" s="6"/>
      <c r="B923" s="5"/>
      <c r="C923" s="4"/>
      <c r="D923" s="1"/>
      <c r="E923" s="1"/>
      <c r="F923" s="3"/>
      <c r="G923" s="3"/>
      <c r="H923" s="2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  <c r="AT923" s="1"/>
      <c r="AU923" s="1"/>
      <c r="AV923" s="1"/>
      <c r="AW923" s="1"/>
      <c r="AX923" s="1"/>
      <c r="AY923" s="1"/>
      <c r="AZ923" s="1"/>
      <c r="BA923" s="1"/>
      <c r="BB923" s="1"/>
    </row>
    <row r="924" spans="1:54" ht="12.75" customHeight="1">
      <c r="A924" s="6"/>
      <c r="B924" s="5"/>
      <c r="C924" s="4"/>
      <c r="D924" s="1"/>
      <c r="E924" s="1"/>
      <c r="F924" s="3"/>
      <c r="G924" s="3"/>
      <c r="H924" s="2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  <c r="AT924" s="1"/>
      <c r="AU924" s="1"/>
      <c r="AV924" s="1"/>
      <c r="AW924" s="1"/>
      <c r="AX924" s="1"/>
      <c r="AY924" s="1"/>
      <c r="AZ924" s="1"/>
      <c r="BA924" s="1"/>
      <c r="BB924" s="1"/>
    </row>
    <row r="925" spans="1:54" ht="12.75" customHeight="1">
      <c r="A925" s="6"/>
      <c r="B925" s="5"/>
      <c r="C925" s="4"/>
      <c r="D925" s="1"/>
      <c r="E925" s="1"/>
      <c r="F925" s="3"/>
      <c r="G925" s="3"/>
      <c r="H925" s="2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  <c r="AT925" s="1"/>
      <c r="AU925" s="1"/>
      <c r="AV925" s="1"/>
      <c r="AW925" s="1"/>
      <c r="AX925" s="1"/>
      <c r="AY925" s="1"/>
      <c r="AZ925" s="1"/>
      <c r="BA925" s="1"/>
      <c r="BB925" s="1"/>
    </row>
    <row r="926" spans="1:54" ht="12.75" customHeight="1">
      <c r="A926" s="6"/>
      <c r="B926" s="5"/>
      <c r="C926" s="4"/>
      <c r="D926" s="1"/>
      <c r="E926" s="1"/>
      <c r="F926" s="3"/>
      <c r="G926" s="3"/>
      <c r="H926" s="2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  <c r="AT926" s="1"/>
      <c r="AU926" s="1"/>
      <c r="AV926" s="1"/>
      <c r="AW926" s="1"/>
      <c r="AX926" s="1"/>
      <c r="AY926" s="1"/>
      <c r="AZ926" s="1"/>
      <c r="BA926" s="1"/>
      <c r="BB926" s="1"/>
    </row>
    <row r="927" spans="1:54" ht="12.75" customHeight="1">
      <c r="A927" s="6"/>
      <c r="B927" s="5"/>
      <c r="C927" s="4"/>
      <c r="D927" s="1"/>
      <c r="E927" s="1"/>
      <c r="F927" s="3"/>
      <c r="G927" s="3"/>
      <c r="H927" s="2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  <c r="AT927" s="1"/>
      <c r="AU927" s="1"/>
      <c r="AV927" s="1"/>
      <c r="AW927" s="1"/>
      <c r="AX927" s="1"/>
      <c r="AY927" s="1"/>
      <c r="AZ927" s="1"/>
      <c r="BA927" s="1"/>
      <c r="BB927" s="1"/>
    </row>
    <row r="928" spans="1:54" ht="12.75" customHeight="1">
      <c r="A928" s="6"/>
      <c r="B928" s="5"/>
      <c r="C928" s="4"/>
      <c r="D928" s="1"/>
      <c r="E928" s="1"/>
      <c r="F928" s="3"/>
      <c r="G928" s="3"/>
      <c r="H928" s="2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  <c r="AT928" s="1"/>
      <c r="AU928" s="1"/>
      <c r="AV928" s="1"/>
      <c r="AW928" s="1"/>
      <c r="AX928" s="1"/>
      <c r="AY928" s="1"/>
      <c r="AZ928" s="1"/>
      <c r="BA928" s="1"/>
      <c r="BB928" s="1"/>
    </row>
    <row r="929" spans="1:54" ht="12.75" customHeight="1">
      <c r="A929" s="6"/>
      <c r="B929" s="5"/>
      <c r="C929" s="4"/>
      <c r="D929" s="1"/>
      <c r="E929" s="1"/>
      <c r="F929" s="3"/>
      <c r="G929" s="3"/>
      <c r="H929" s="2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  <c r="AT929" s="1"/>
      <c r="AU929" s="1"/>
      <c r="AV929" s="1"/>
      <c r="AW929" s="1"/>
      <c r="AX929" s="1"/>
      <c r="AY929" s="1"/>
      <c r="AZ929" s="1"/>
      <c r="BA929" s="1"/>
      <c r="BB929" s="1"/>
    </row>
    <row r="930" spans="1:54" ht="12.75" customHeight="1">
      <c r="A930" s="6"/>
      <c r="B930" s="5"/>
      <c r="C930" s="4"/>
      <c r="D930" s="1"/>
      <c r="E930" s="1"/>
      <c r="F930" s="3"/>
      <c r="G930" s="3"/>
      <c r="H930" s="2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  <c r="AT930" s="1"/>
      <c r="AU930" s="1"/>
      <c r="AV930" s="1"/>
      <c r="AW930" s="1"/>
      <c r="AX930" s="1"/>
      <c r="AY930" s="1"/>
      <c r="AZ930" s="1"/>
      <c r="BA930" s="1"/>
      <c r="BB930" s="1"/>
    </row>
    <row r="931" spans="1:54" ht="12.75" customHeight="1">
      <c r="A931" s="6"/>
      <c r="B931" s="5"/>
      <c r="C931" s="4"/>
      <c r="D931" s="1"/>
      <c r="E931" s="1"/>
      <c r="F931" s="3"/>
      <c r="G931" s="3"/>
      <c r="H931" s="2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  <c r="AT931" s="1"/>
      <c r="AU931" s="1"/>
      <c r="AV931" s="1"/>
      <c r="AW931" s="1"/>
      <c r="AX931" s="1"/>
      <c r="AY931" s="1"/>
      <c r="AZ931" s="1"/>
      <c r="BA931" s="1"/>
      <c r="BB931" s="1"/>
    </row>
    <row r="932" spans="1:54" ht="12.75" customHeight="1">
      <c r="A932" s="6"/>
      <c r="B932" s="5"/>
      <c r="C932" s="4"/>
      <c r="D932" s="1"/>
      <c r="E932" s="1"/>
      <c r="F932" s="3"/>
      <c r="G932" s="3"/>
      <c r="H932" s="2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  <c r="AT932" s="1"/>
      <c r="AU932" s="1"/>
      <c r="AV932" s="1"/>
      <c r="AW932" s="1"/>
      <c r="AX932" s="1"/>
      <c r="AY932" s="1"/>
      <c r="AZ932" s="1"/>
      <c r="BA932" s="1"/>
      <c r="BB932" s="1"/>
    </row>
    <row r="933" spans="1:54" ht="12.75" customHeight="1">
      <c r="A933" s="6"/>
      <c r="B933" s="5"/>
      <c r="C933" s="4"/>
      <c r="D933" s="1"/>
      <c r="E933" s="1"/>
      <c r="F933" s="3"/>
      <c r="G933" s="3"/>
      <c r="H933" s="2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  <c r="AT933" s="1"/>
      <c r="AU933" s="1"/>
      <c r="AV933" s="1"/>
      <c r="AW933" s="1"/>
      <c r="AX933" s="1"/>
      <c r="AY933" s="1"/>
      <c r="AZ933" s="1"/>
      <c r="BA933" s="1"/>
      <c r="BB933" s="1"/>
    </row>
    <row r="934" spans="1:54" ht="12.75" customHeight="1">
      <c r="A934" s="6"/>
      <c r="B934" s="5"/>
      <c r="C934" s="4"/>
      <c r="D934" s="1"/>
      <c r="E934" s="1"/>
      <c r="F934" s="3"/>
      <c r="G934" s="3"/>
      <c r="H934" s="2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  <c r="AT934" s="1"/>
      <c r="AU934" s="1"/>
      <c r="AV934" s="1"/>
      <c r="AW934" s="1"/>
      <c r="AX934" s="1"/>
      <c r="AY934" s="1"/>
      <c r="AZ934" s="1"/>
      <c r="BA934" s="1"/>
      <c r="BB934" s="1"/>
    </row>
    <row r="935" spans="1:54" ht="12.75" customHeight="1">
      <c r="A935" s="6"/>
      <c r="B935" s="5"/>
      <c r="C935" s="4"/>
      <c r="D935" s="1"/>
      <c r="E935" s="1"/>
      <c r="F935" s="3"/>
      <c r="G935" s="3"/>
      <c r="H935" s="2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  <c r="AT935" s="1"/>
      <c r="AU935" s="1"/>
      <c r="AV935" s="1"/>
      <c r="AW935" s="1"/>
      <c r="AX935" s="1"/>
      <c r="AY935" s="1"/>
      <c r="AZ935" s="1"/>
      <c r="BA935" s="1"/>
      <c r="BB935" s="1"/>
    </row>
    <row r="936" spans="1:54" ht="12.75" customHeight="1">
      <c r="A936" s="6"/>
      <c r="B936" s="5"/>
      <c r="C936" s="4"/>
      <c r="D936" s="1"/>
      <c r="E936" s="1"/>
      <c r="F936" s="3"/>
      <c r="G936" s="3"/>
      <c r="H936" s="2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  <c r="AT936" s="1"/>
      <c r="AU936" s="1"/>
      <c r="AV936" s="1"/>
      <c r="AW936" s="1"/>
      <c r="AX936" s="1"/>
      <c r="AY936" s="1"/>
      <c r="AZ936" s="1"/>
      <c r="BA936" s="1"/>
      <c r="BB936" s="1"/>
    </row>
    <row r="937" spans="1:54" ht="12.75" customHeight="1">
      <c r="A937" s="6"/>
      <c r="B937" s="5"/>
      <c r="C937" s="4"/>
      <c r="D937" s="1"/>
      <c r="E937" s="1"/>
      <c r="F937" s="3"/>
      <c r="G937" s="3"/>
      <c r="H937" s="2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  <c r="AT937" s="1"/>
      <c r="AU937" s="1"/>
      <c r="AV937" s="1"/>
      <c r="AW937" s="1"/>
      <c r="AX937" s="1"/>
      <c r="AY937" s="1"/>
      <c r="AZ937" s="1"/>
      <c r="BA937" s="1"/>
      <c r="BB937" s="1"/>
    </row>
    <row r="938" spans="1:54" ht="12.75" customHeight="1">
      <c r="A938" s="6"/>
      <c r="B938" s="5"/>
      <c r="C938" s="4"/>
      <c r="D938" s="1"/>
      <c r="E938" s="1"/>
      <c r="F938" s="3"/>
      <c r="G938" s="3"/>
      <c r="H938" s="2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  <c r="AT938" s="1"/>
      <c r="AU938" s="1"/>
      <c r="AV938" s="1"/>
      <c r="AW938" s="1"/>
      <c r="AX938" s="1"/>
      <c r="AY938" s="1"/>
      <c r="AZ938" s="1"/>
      <c r="BA938" s="1"/>
      <c r="BB938" s="1"/>
    </row>
    <row r="939" spans="1:54" ht="12.75" customHeight="1">
      <c r="A939" s="6"/>
      <c r="B939" s="5"/>
      <c r="C939" s="4"/>
      <c r="D939" s="1"/>
      <c r="E939" s="1"/>
      <c r="F939" s="3"/>
      <c r="G939" s="3"/>
      <c r="H939" s="2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  <c r="AT939" s="1"/>
      <c r="AU939" s="1"/>
      <c r="AV939" s="1"/>
      <c r="AW939" s="1"/>
      <c r="AX939" s="1"/>
      <c r="AY939" s="1"/>
      <c r="AZ939" s="1"/>
      <c r="BA939" s="1"/>
      <c r="BB939" s="1"/>
    </row>
    <row r="940" spans="1:54" ht="12.75" customHeight="1">
      <c r="A940" s="6"/>
      <c r="B940" s="5"/>
      <c r="C940" s="4"/>
      <c r="D940" s="1"/>
      <c r="E940" s="1"/>
      <c r="F940" s="3"/>
      <c r="G940" s="3"/>
      <c r="H940" s="2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  <c r="AT940" s="1"/>
      <c r="AU940" s="1"/>
      <c r="AV940" s="1"/>
      <c r="AW940" s="1"/>
      <c r="AX940" s="1"/>
      <c r="AY940" s="1"/>
      <c r="AZ940" s="1"/>
      <c r="BA940" s="1"/>
      <c r="BB940" s="1"/>
    </row>
    <row r="941" spans="1:54" ht="12.75" customHeight="1">
      <c r="A941" s="6"/>
      <c r="B941" s="5"/>
      <c r="C941" s="4"/>
      <c r="D941" s="1"/>
      <c r="E941" s="1"/>
      <c r="F941" s="3"/>
      <c r="G941" s="3"/>
      <c r="H941" s="2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  <c r="AT941" s="1"/>
      <c r="AU941" s="1"/>
      <c r="AV941" s="1"/>
      <c r="AW941" s="1"/>
      <c r="AX941" s="1"/>
      <c r="AY941" s="1"/>
      <c r="AZ941" s="1"/>
      <c r="BA941" s="1"/>
      <c r="BB941" s="1"/>
    </row>
    <row r="942" spans="1:54" ht="12.75" customHeight="1">
      <c r="A942" s="6"/>
      <c r="B942" s="5"/>
      <c r="C942" s="4"/>
      <c r="D942" s="1"/>
      <c r="E942" s="1"/>
      <c r="F942" s="3"/>
      <c r="G942" s="3"/>
      <c r="H942" s="2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  <c r="AT942" s="1"/>
      <c r="AU942" s="1"/>
      <c r="AV942" s="1"/>
      <c r="AW942" s="1"/>
      <c r="AX942" s="1"/>
      <c r="AY942" s="1"/>
      <c r="AZ942" s="1"/>
      <c r="BA942" s="1"/>
      <c r="BB942" s="1"/>
    </row>
    <row r="943" spans="1:54" ht="12.75" customHeight="1">
      <c r="A943" s="6"/>
      <c r="B943" s="5"/>
      <c r="C943" s="4"/>
      <c r="D943" s="1"/>
      <c r="E943" s="1"/>
      <c r="F943" s="3"/>
      <c r="G943" s="3"/>
      <c r="H943" s="2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  <c r="AT943" s="1"/>
      <c r="AU943" s="1"/>
      <c r="AV943" s="1"/>
      <c r="AW943" s="1"/>
      <c r="AX943" s="1"/>
      <c r="AY943" s="1"/>
      <c r="AZ943" s="1"/>
      <c r="BA943" s="1"/>
      <c r="BB943" s="1"/>
    </row>
    <row r="944" spans="1:54" ht="12.75" customHeight="1">
      <c r="A944" s="6"/>
      <c r="B944" s="5"/>
      <c r="C944" s="4"/>
      <c r="D944" s="1"/>
      <c r="E944" s="1"/>
      <c r="F944" s="3"/>
      <c r="G944" s="3"/>
      <c r="H944" s="2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  <c r="AT944" s="1"/>
      <c r="AU944" s="1"/>
      <c r="AV944" s="1"/>
      <c r="AW944" s="1"/>
      <c r="AX944" s="1"/>
      <c r="AY944" s="1"/>
      <c r="AZ944" s="1"/>
      <c r="BA944" s="1"/>
      <c r="BB944" s="1"/>
    </row>
    <row r="945" spans="1:54" ht="12.75" customHeight="1">
      <c r="A945" s="6"/>
      <c r="B945" s="5"/>
      <c r="C945" s="4"/>
      <c r="D945" s="1"/>
      <c r="E945" s="1"/>
      <c r="F945" s="3"/>
      <c r="G945" s="3"/>
      <c r="H945" s="2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  <c r="AT945" s="1"/>
      <c r="AU945" s="1"/>
      <c r="AV945" s="1"/>
      <c r="AW945" s="1"/>
      <c r="AX945" s="1"/>
      <c r="AY945" s="1"/>
      <c r="AZ945" s="1"/>
      <c r="BA945" s="1"/>
      <c r="BB945" s="1"/>
    </row>
    <row r="946" spans="1:54" ht="12.75" customHeight="1">
      <c r="A946" s="6"/>
      <c r="B946" s="5"/>
      <c r="C946" s="4"/>
      <c r="D946" s="1"/>
      <c r="E946" s="1"/>
      <c r="F946" s="3"/>
      <c r="G946" s="3"/>
      <c r="H946" s="2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  <c r="AT946" s="1"/>
      <c r="AU946" s="1"/>
      <c r="AV946" s="1"/>
      <c r="AW946" s="1"/>
      <c r="AX946" s="1"/>
      <c r="AY946" s="1"/>
      <c r="AZ946" s="1"/>
      <c r="BA946" s="1"/>
      <c r="BB946" s="1"/>
    </row>
    <row r="947" spans="1:54" ht="12.75" customHeight="1">
      <c r="A947" s="6"/>
      <c r="B947" s="5"/>
      <c r="C947" s="4"/>
      <c r="D947" s="1"/>
      <c r="E947" s="1"/>
      <c r="F947" s="3"/>
      <c r="G947" s="3"/>
      <c r="H947" s="2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  <c r="AT947" s="1"/>
      <c r="AU947" s="1"/>
      <c r="AV947" s="1"/>
      <c r="AW947" s="1"/>
      <c r="AX947" s="1"/>
      <c r="AY947" s="1"/>
      <c r="AZ947" s="1"/>
      <c r="BA947" s="1"/>
      <c r="BB947" s="1"/>
    </row>
    <row r="948" spans="1:54" ht="12.75" customHeight="1">
      <c r="A948" s="6"/>
      <c r="B948" s="5"/>
      <c r="C948" s="4"/>
      <c r="D948" s="1"/>
      <c r="E948" s="1"/>
      <c r="F948" s="3"/>
      <c r="G948" s="3"/>
      <c r="H948" s="2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  <c r="AT948" s="1"/>
      <c r="AU948" s="1"/>
      <c r="AV948" s="1"/>
      <c r="AW948" s="1"/>
      <c r="AX948" s="1"/>
      <c r="AY948" s="1"/>
      <c r="AZ948" s="1"/>
      <c r="BA948" s="1"/>
      <c r="BB948" s="1"/>
    </row>
    <row r="949" spans="1:54" ht="12.75" customHeight="1">
      <c r="A949" s="6"/>
      <c r="B949" s="5"/>
      <c r="C949" s="4"/>
      <c r="D949" s="1"/>
      <c r="E949" s="1"/>
      <c r="F949" s="3"/>
      <c r="G949" s="3"/>
      <c r="H949" s="2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  <c r="AT949" s="1"/>
      <c r="AU949" s="1"/>
      <c r="AV949" s="1"/>
      <c r="AW949" s="1"/>
      <c r="AX949" s="1"/>
      <c r="AY949" s="1"/>
      <c r="AZ949" s="1"/>
      <c r="BA949" s="1"/>
      <c r="BB949" s="1"/>
    </row>
    <row r="950" spans="1:54" ht="12.75" customHeight="1">
      <c r="A950" s="6"/>
      <c r="B950" s="5"/>
      <c r="C950" s="4"/>
      <c r="D950" s="1"/>
      <c r="E950" s="1"/>
      <c r="F950" s="3"/>
      <c r="G950" s="3"/>
      <c r="H950" s="2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  <c r="AT950" s="1"/>
      <c r="AU950" s="1"/>
      <c r="AV950" s="1"/>
      <c r="AW950" s="1"/>
      <c r="AX950" s="1"/>
      <c r="AY950" s="1"/>
      <c r="AZ950" s="1"/>
      <c r="BA950" s="1"/>
      <c r="BB950" s="1"/>
    </row>
    <row r="951" spans="1:54" ht="12.75" customHeight="1">
      <c r="A951" s="6"/>
      <c r="B951" s="5"/>
      <c r="C951" s="4"/>
      <c r="D951" s="1"/>
      <c r="E951" s="1"/>
      <c r="F951" s="3"/>
      <c r="G951" s="3"/>
      <c r="H951" s="2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  <c r="AT951" s="1"/>
      <c r="AU951" s="1"/>
      <c r="AV951" s="1"/>
      <c r="AW951" s="1"/>
      <c r="AX951" s="1"/>
      <c r="AY951" s="1"/>
      <c r="AZ951" s="1"/>
      <c r="BA951" s="1"/>
      <c r="BB951" s="1"/>
    </row>
    <row r="952" spans="1:54" ht="12.75" customHeight="1">
      <c r="A952" s="6"/>
      <c r="B952" s="5"/>
      <c r="C952" s="4"/>
      <c r="D952" s="1"/>
      <c r="E952" s="1"/>
      <c r="F952" s="3"/>
      <c r="G952" s="3"/>
      <c r="H952" s="2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  <c r="AT952" s="1"/>
      <c r="AU952" s="1"/>
      <c r="AV952" s="1"/>
      <c r="AW952" s="1"/>
      <c r="AX952" s="1"/>
      <c r="AY952" s="1"/>
      <c r="AZ952" s="1"/>
      <c r="BA952" s="1"/>
      <c r="BB952" s="1"/>
    </row>
    <row r="953" spans="1:54" ht="12.75" customHeight="1">
      <c r="A953" s="6"/>
      <c r="B953" s="5"/>
      <c r="C953" s="4"/>
      <c r="D953" s="1"/>
      <c r="E953" s="1"/>
      <c r="F953" s="3"/>
      <c r="G953" s="3"/>
      <c r="H953" s="2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  <c r="AT953" s="1"/>
      <c r="AU953" s="1"/>
      <c r="AV953" s="1"/>
      <c r="AW953" s="1"/>
      <c r="AX953" s="1"/>
      <c r="AY953" s="1"/>
      <c r="AZ953" s="1"/>
      <c r="BA953" s="1"/>
      <c r="BB953" s="1"/>
    </row>
    <row r="954" spans="1:54" ht="12.75" customHeight="1">
      <c r="A954" s="6"/>
      <c r="B954" s="5"/>
      <c r="C954" s="4"/>
      <c r="D954" s="1"/>
      <c r="E954" s="1"/>
      <c r="F954" s="3"/>
      <c r="G954" s="3"/>
      <c r="H954" s="2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  <c r="AT954" s="1"/>
      <c r="AU954" s="1"/>
      <c r="AV954" s="1"/>
      <c r="AW954" s="1"/>
      <c r="AX954" s="1"/>
      <c r="AY954" s="1"/>
      <c r="AZ954" s="1"/>
      <c r="BA954" s="1"/>
      <c r="BB954" s="1"/>
    </row>
    <row r="955" spans="1:54" ht="12.75" customHeight="1">
      <c r="A955" s="6"/>
      <c r="B955" s="5"/>
      <c r="C955" s="4"/>
      <c r="D955" s="1"/>
      <c r="E955" s="1"/>
      <c r="F955" s="3"/>
      <c r="G955" s="3"/>
      <c r="H955" s="2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  <c r="AT955" s="1"/>
      <c r="AU955" s="1"/>
      <c r="AV955" s="1"/>
      <c r="AW955" s="1"/>
      <c r="AX955" s="1"/>
      <c r="AY955" s="1"/>
      <c r="AZ955" s="1"/>
      <c r="BA955" s="1"/>
      <c r="BB955" s="1"/>
    </row>
    <row r="956" spans="1:54" ht="12.75" customHeight="1">
      <c r="A956" s="6"/>
      <c r="B956" s="5"/>
      <c r="C956" s="4"/>
      <c r="D956" s="1"/>
      <c r="E956" s="1"/>
      <c r="F956" s="3"/>
      <c r="G956" s="3"/>
      <c r="H956" s="2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  <c r="AT956" s="1"/>
      <c r="AU956" s="1"/>
      <c r="AV956" s="1"/>
      <c r="AW956" s="1"/>
      <c r="AX956" s="1"/>
      <c r="AY956" s="1"/>
      <c r="AZ956" s="1"/>
      <c r="BA956" s="1"/>
      <c r="BB956" s="1"/>
    </row>
    <row r="957" spans="1:54" ht="12.75" customHeight="1">
      <c r="A957" s="6"/>
      <c r="B957" s="5"/>
      <c r="C957" s="4"/>
      <c r="D957" s="1"/>
      <c r="E957" s="1"/>
      <c r="F957" s="3"/>
      <c r="G957" s="3"/>
      <c r="H957" s="2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  <c r="AT957" s="1"/>
      <c r="AU957" s="1"/>
      <c r="AV957" s="1"/>
      <c r="AW957" s="1"/>
      <c r="AX957" s="1"/>
      <c r="AY957" s="1"/>
      <c r="AZ957" s="1"/>
      <c r="BA957" s="1"/>
      <c r="BB957" s="1"/>
    </row>
    <row r="958" spans="1:54" ht="12.75" customHeight="1">
      <c r="A958" s="6"/>
      <c r="B958" s="5"/>
      <c r="C958" s="4"/>
      <c r="D958" s="1"/>
      <c r="E958" s="1"/>
      <c r="F958" s="3"/>
      <c r="G958" s="3"/>
      <c r="H958" s="2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  <c r="AT958" s="1"/>
      <c r="AU958" s="1"/>
      <c r="AV958" s="1"/>
      <c r="AW958" s="1"/>
      <c r="AX958" s="1"/>
      <c r="AY958" s="1"/>
      <c r="AZ958" s="1"/>
      <c r="BA958" s="1"/>
      <c r="BB958" s="1"/>
    </row>
    <row r="959" spans="1:54" ht="12.75" customHeight="1">
      <c r="A959" s="6"/>
      <c r="B959" s="5"/>
      <c r="C959" s="4"/>
      <c r="D959" s="1"/>
      <c r="E959" s="1"/>
      <c r="F959" s="3"/>
      <c r="G959" s="3"/>
      <c r="H959" s="2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  <c r="AT959" s="1"/>
      <c r="AU959" s="1"/>
      <c r="AV959" s="1"/>
      <c r="AW959" s="1"/>
      <c r="AX959" s="1"/>
      <c r="AY959" s="1"/>
      <c r="AZ959" s="1"/>
      <c r="BA959" s="1"/>
      <c r="BB959" s="1"/>
    </row>
    <row r="960" spans="1:54" ht="12.75" customHeight="1">
      <c r="A960" s="6"/>
      <c r="B960" s="5"/>
      <c r="C960" s="4"/>
      <c r="D960" s="1"/>
      <c r="E960" s="1"/>
      <c r="F960" s="3"/>
      <c r="G960" s="3"/>
      <c r="H960" s="2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  <c r="AT960" s="1"/>
      <c r="AU960" s="1"/>
      <c r="AV960" s="1"/>
      <c r="AW960" s="1"/>
      <c r="AX960" s="1"/>
      <c r="AY960" s="1"/>
      <c r="AZ960" s="1"/>
      <c r="BA960" s="1"/>
      <c r="BB960" s="1"/>
    </row>
    <row r="961" spans="1:54" ht="12.75" customHeight="1">
      <c r="A961" s="6"/>
      <c r="B961" s="5"/>
      <c r="C961" s="4"/>
      <c r="D961" s="1"/>
      <c r="E961" s="1"/>
      <c r="F961" s="3"/>
      <c r="G961" s="3"/>
      <c r="H961" s="2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  <c r="AT961" s="1"/>
      <c r="AU961" s="1"/>
      <c r="AV961" s="1"/>
      <c r="AW961" s="1"/>
      <c r="AX961" s="1"/>
      <c r="AY961" s="1"/>
      <c r="AZ961" s="1"/>
      <c r="BA961" s="1"/>
      <c r="BB961" s="1"/>
    </row>
    <row r="962" spans="1:54" ht="12.75" customHeight="1">
      <c r="A962" s="6"/>
      <c r="B962" s="5"/>
      <c r="C962" s="4"/>
      <c r="D962" s="1"/>
      <c r="E962" s="1"/>
      <c r="F962" s="3"/>
      <c r="G962" s="3"/>
      <c r="H962" s="2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  <c r="AT962" s="1"/>
      <c r="AU962" s="1"/>
      <c r="AV962" s="1"/>
      <c r="AW962" s="1"/>
      <c r="AX962" s="1"/>
      <c r="AY962" s="1"/>
      <c r="AZ962" s="1"/>
      <c r="BA962" s="1"/>
      <c r="BB962" s="1"/>
    </row>
    <row r="963" spans="1:54" ht="12.75" customHeight="1">
      <c r="A963" s="6"/>
      <c r="B963" s="5"/>
      <c r="C963" s="4"/>
      <c r="D963" s="1"/>
      <c r="E963" s="1"/>
      <c r="F963" s="3"/>
      <c r="G963" s="3"/>
      <c r="H963" s="2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  <c r="AT963" s="1"/>
      <c r="AU963" s="1"/>
      <c r="AV963" s="1"/>
      <c r="AW963" s="1"/>
      <c r="AX963" s="1"/>
      <c r="AY963" s="1"/>
      <c r="AZ963" s="1"/>
      <c r="BA963" s="1"/>
      <c r="BB963" s="1"/>
    </row>
    <row r="964" spans="1:54" ht="12.75" customHeight="1">
      <c r="A964" s="6"/>
      <c r="B964" s="5"/>
      <c r="C964" s="4"/>
      <c r="D964" s="1"/>
      <c r="E964" s="1"/>
      <c r="F964" s="3"/>
      <c r="G964" s="3"/>
      <c r="H964" s="2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  <c r="AT964" s="1"/>
      <c r="AU964" s="1"/>
      <c r="AV964" s="1"/>
      <c r="AW964" s="1"/>
      <c r="AX964" s="1"/>
      <c r="AY964" s="1"/>
      <c r="AZ964" s="1"/>
      <c r="BA964" s="1"/>
      <c r="BB964" s="1"/>
    </row>
    <row r="965" spans="1:54" ht="12.75" customHeight="1">
      <c r="A965" s="6"/>
      <c r="B965" s="5"/>
      <c r="C965" s="4"/>
      <c r="D965" s="1"/>
      <c r="E965" s="1"/>
      <c r="F965" s="3"/>
      <c r="G965" s="3"/>
      <c r="H965" s="2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  <c r="AT965" s="1"/>
      <c r="AU965" s="1"/>
      <c r="AV965" s="1"/>
      <c r="AW965" s="1"/>
      <c r="AX965" s="1"/>
      <c r="AY965" s="1"/>
      <c r="AZ965" s="1"/>
      <c r="BA965" s="1"/>
      <c r="BB965" s="1"/>
    </row>
    <row r="966" spans="1:54" ht="12.75" customHeight="1">
      <c r="A966" s="6"/>
      <c r="B966" s="5"/>
      <c r="C966" s="4"/>
      <c r="D966" s="1"/>
      <c r="E966" s="1"/>
      <c r="F966" s="3"/>
      <c r="G966" s="3"/>
      <c r="H966" s="2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  <c r="AT966" s="1"/>
      <c r="AU966" s="1"/>
      <c r="AV966" s="1"/>
      <c r="AW966" s="1"/>
      <c r="AX966" s="1"/>
      <c r="AY966" s="1"/>
      <c r="AZ966" s="1"/>
      <c r="BA966" s="1"/>
      <c r="BB966" s="1"/>
    </row>
    <row r="967" spans="1:54" ht="12.75" customHeight="1">
      <c r="A967" s="6"/>
      <c r="B967" s="5"/>
      <c r="C967" s="4"/>
      <c r="D967" s="1"/>
      <c r="E967" s="1"/>
      <c r="F967" s="3"/>
      <c r="G967" s="3"/>
      <c r="H967" s="2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  <c r="AT967" s="1"/>
      <c r="AU967" s="1"/>
      <c r="AV967" s="1"/>
      <c r="AW967" s="1"/>
      <c r="AX967" s="1"/>
      <c r="AY967" s="1"/>
      <c r="AZ967" s="1"/>
      <c r="BA967" s="1"/>
      <c r="BB967" s="1"/>
    </row>
    <row r="968" spans="1:54" ht="12.75" customHeight="1">
      <c r="A968" s="6"/>
      <c r="B968" s="5"/>
      <c r="C968" s="4"/>
      <c r="D968" s="1"/>
      <c r="E968" s="1"/>
      <c r="F968" s="3"/>
      <c r="G968" s="3"/>
      <c r="H968" s="2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  <c r="AT968" s="1"/>
      <c r="AU968" s="1"/>
      <c r="AV968" s="1"/>
      <c r="AW968" s="1"/>
      <c r="AX968" s="1"/>
      <c r="AY968" s="1"/>
      <c r="AZ968" s="1"/>
      <c r="BA968" s="1"/>
      <c r="BB968" s="1"/>
    </row>
    <row r="969" spans="1:54" ht="12.75" customHeight="1">
      <c r="A969" s="6"/>
      <c r="B969" s="5"/>
      <c r="C969" s="4"/>
      <c r="D969" s="1"/>
      <c r="E969" s="1"/>
      <c r="F969" s="3"/>
      <c r="G969" s="3"/>
      <c r="H969" s="2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  <c r="AT969" s="1"/>
      <c r="AU969" s="1"/>
      <c r="AV969" s="1"/>
      <c r="AW969" s="1"/>
      <c r="AX969" s="1"/>
      <c r="AY969" s="1"/>
      <c r="AZ969" s="1"/>
      <c r="BA969" s="1"/>
      <c r="BB969" s="1"/>
    </row>
    <row r="970" spans="1:54" ht="12.75" customHeight="1">
      <c r="A970" s="6"/>
      <c r="B970" s="5"/>
      <c r="C970" s="4"/>
      <c r="D970" s="1"/>
      <c r="E970" s="1"/>
      <c r="F970" s="3"/>
      <c r="G970" s="3"/>
      <c r="H970" s="2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  <c r="AT970" s="1"/>
      <c r="AU970" s="1"/>
      <c r="AV970" s="1"/>
      <c r="AW970" s="1"/>
      <c r="AX970" s="1"/>
      <c r="AY970" s="1"/>
      <c r="AZ970" s="1"/>
      <c r="BA970" s="1"/>
      <c r="BB970" s="1"/>
    </row>
    <row r="971" spans="1:54" ht="12.75" customHeight="1">
      <c r="A971" s="6"/>
      <c r="B971" s="5"/>
      <c r="C971" s="4"/>
      <c r="D971" s="1"/>
      <c r="E971" s="1"/>
      <c r="F971" s="3"/>
      <c r="G971" s="3"/>
      <c r="H971" s="2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  <c r="AT971" s="1"/>
      <c r="AU971" s="1"/>
      <c r="AV971" s="1"/>
      <c r="AW971" s="1"/>
      <c r="AX971" s="1"/>
      <c r="AY971" s="1"/>
      <c r="AZ971" s="1"/>
      <c r="BA971" s="1"/>
      <c r="BB971" s="1"/>
    </row>
    <row r="972" spans="1:54" ht="12.75" customHeight="1">
      <c r="A972" s="6"/>
      <c r="B972" s="5"/>
      <c r="C972" s="4"/>
      <c r="D972" s="1"/>
      <c r="E972" s="1"/>
      <c r="F972" s="3"/>
      <c r="G972" s="3"/>
      <c r="H972" s="2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  <c r="AT972" s="1"/>
      <c r="AU972" s="1"/>
      <c r="AV972" s="1"/>
      <c r="AW972" s="1"/>
      <c r="AX972" s="1"/>
      <c r="AY972" s="1"/>
      <c r="AZ972" s="1"/>
      <c r="BA972" s="1"/>
      <c r="BB972" s="1"/>
    </row>
    <row r="973" spans="1:54" ht="12.75" customHeight="1">
      <c r="A973" s="6"/>
      <c r="B973" s="5"/>
      <c r="C973" s="4"/>
      <c r="D973" s="1"/>
      <c r="E973" s="1"/>
      <c r="F973" s="3"/>
      <c r="G973" s="3"/>
      <c r="H973" s="2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  <c r="AT973" s="1"/>
      <c r="AU973" s="1"/>
      <c r="AV973" s="1"/>
      <c r="AW973" s="1"/>
      <c r="AX973" s="1"/>
      <c r="AY973" s="1"/>
      <c r="AZ973" s="1"/>
      <c r="BA973" s="1"/>
      <c r="BB973" s="1"/>
    </row>
    <row r="974" spans="1:54" ht="12.75" customHeight="1">
      <c r="A974" s="6"/>
      <c r="B974" s="5"/>
      <c r="C974" s="4"/>
      <c r="D974" s="1"/>
      <c r="E974" s="1"/>
      <c r="F974" s="3"/>
      <c r="G974" s="3"/>
      <c r="H974" s="2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  <c r="AT974" s="1"/>
      <c r="AU974" s="1"/>
      <c r="AV974" s="1"/>
      <c r="AW974" s="1"/>
      <c r="AX974" s="1"/>
      <c r="AY974" s="1"/>
      <c r="AZ974" s="1"/>
      <c r="BA974" s="1"/>
      <c r="BB974" s="1"/>
    </row>
    <row r="975" spans="1:54" ht="12.75" customHeight="1">
      <c r="A975" s="6"/>
      <c r="B975" s="5"/>
      <c r="C975" s="4"/>
      <c r="D975" s="1"/>
      <c r="E975" s="1"/>
      <c r="F975" s="3"/>
      <c r="G975" s="3"/>
      <c r="H975" s="2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  <c r="AT975" s="1"/>
      <c r="AU975" s="1"/>
      <c r="AV975" s="1"/>
      <c r="AW975" s="1"/>
      <c r="AX975" s="1"/>
      <c r="AY975" s="1"/>
      <c r="AZ975" s="1"/>
      <c r="BA975" s="1"/>
      <c r="BB975" s="1"/>
    </row>
    <row r="976" spans="1:54" ht="12.75" customHeight="1">
      <c r="A976" s="6"/>
      <c r="B976" s="5"/>
      <c r="C976" s="4"/>
      <c r="D976" s="1"/>
      <c r="E976" s="1"/>
      <c r="F976" s="3"/>
      <c r="G976" s="3"/>
      <c r="H976" s="2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  <c r="AT976" s="1"/>
      <c r="AU976" s="1"/>
      <c r="AV976" s="1"/>
      <c r="AW976" s="1"/>
      <c r="AX976" s="1"/>
      <c r="AY976" s="1"/>
      <c r="AZ976" s="1"/>
      <c r="BA976" s="1"/>
      <c r="BB976" s="1"/>
    </row>
    <row r="977" spans="1:54" ht="12.75" customHeight="1">
      <c r="A977" s="6"/>
      <c r="B977" s="5"/>
      <c r="C977" s="4"/>
      <c r="D977" s="1"/>
      <c r="E977" s="1"/>
      <c r="F977" s="3"/>
      <c r="G977" s="3"/>
      <c r="H977" s="2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  <c r="AT977" s="1"/>
      <c r="AU977" s="1"/>
      <c r="AV977" s="1"/>
      <c r="AW977" s="1"/>
      <c r="AX977" s="1"/>
      <c r="AY977" s="1"/>
      <c r="AZ977" s="1"/>
      <c r="BA977" s="1"/>
      <c r="BB977" s="1"/>
    </row>
    <row r="978" spans="1:54" ht="12.75" customHeight="1">
      <c r="A978" s="6"/>
      <c r="B978" s="5"/>
      <c r="C978" s="4"/>
      <c r="D978" s="1"/>
      <c r="E978" s="1"/>
      <c r="F978" s="3"/>
      <c r="G978" s="3"/>
      <c r="H978" s="2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  <c r="AT978" s="1"/>
      <c r="AU978" s="1"/>
      <c r="AV978" s="1"/>
      <c r="AW978" s="1"/>
      <c r="AX978" s="1"/>
      <c r="AY978" s="1"/>
      <c r="AZ978" s="1"/>
      <c r="BA978" s="1"/>
      <c r="BB978" s="1"/>
    </row>
    <row r="979" spans="1:54" ht="12.75" customHeight="1">
      <c r="A979" s="6"/>
      <c r="B979" s="5"/>
      <c r="C979" s="4"/>
      <c r="D979" s="1"/>
      <c r="E979" s="1"/>
      <c r="F979" s="3"/>
      <c r="G979" s="3"/>
      <c r="H979" s="2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  <c r="AT979" s="1"/>
      <c r="AU979" s="1"/>
      <c r="AV979" s="1"/>
      <c r="AW979" s="1"/>
      <c r="AX979" s="1"/>
      <c r="AY979" s="1"/>
      <c r="AZ979" s="1"/>
      <c r="BA979" s="1"/>
      <c r="BB979" s="1"/>
    </row>
    <row r="980" spans="1:54" ht="12.75" customHeight="1">
      <c r="A980" s="6"/>
      <c r="B980" s="5"/>
      <c r="C980" s="4"/>
      <c r="D980" s="1"/>
      <c r="E980" s="1"/>
      <c r="F980" s="3"/>
      <c r="G980" s="3"/>
      <c r="H980" s="2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  <c r="AT980" s="1"/>
      <c r="AU980" s="1"/>
      <c r="AV980" s="1"/>
      <c r="AW980" s="1"/>
      <c r="AX980" s="1"/>
      <c r="AY980" s="1"/>
      <c r="AZ980" s="1"/>
      <c r="BA980" s="1"/>
      <c r="BB980" s="1"/>
    </row>
    <row r="981" spans="1:54" ht="12.75" customHeight="1">
      <c r="A981" s="6"/>
      <c r="B981" s="5"/>
      <c r="C981" s="4"/>
      <c r="D981" s="1"/>
      <c r="E981" s="1"/>
      <c r="F981" s="3"/>
      <c r="G981" s="3"/>
      <c r="H981" s="2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  <c r="AT981" s="1"/>
      <c r="AU981" s="1"/>
      <c r="AV981" s="1"/>
      <c r="AW981" s="1"/>
      <c r="AX981" s="1"/>
      <c r="AY981" s="1"/>
      <c r="AZ981" s="1"/>
      <c r="BA981" s="1"/>
      <c r="BB981" s="1"/>
    </row>
    <row r="982" spans="1:54" ht="12.75" customHeight="1">
      <c r="A982" s="6"/>
      <c r="B982" s="5"/>
      <c r="C982" s="4"/>
      <c r="D982" s="1"/>
      <c r="E982" s="1"/>
      <c r="F982" s="3"/>
      <c r="G982" s="3"/>
      <c r="H982" s="2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  <c r="AT982" s="1"/>
      <c r="AU982" s="1"/>
      <c r="AV982" s="1"/>
      <c r="AW982" s="1"/>
      <c r="AX982" s="1"/>
      <c r="AY982" s="1"/>
      <c r="AZ982" s="1"/>
      <c r="BA982" s="1"/>
      <c r="BB982" s="1"/>
    </row>
    <row r="983" spans="1:54" ht="12.75" customHeight="1">
      <c r="A983" s="6"/>
      <c r="B983" s="5"/>
      <c r="C983" s="4"/>
      <c r="D983" s="1"/>
      <c r="E983" s="1"/>
      <c r="F983" s="3"/>
      <c r="G983" s="3"/>
      <c r="H983" s="2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  <c r="AT983" s="1"/>
      <c r="AU983" s="1"/>
      <c r="AV983" s="1"/>
      <c r="AW983" s="1"/>
      <c r="AX983" s="1"/>
      <c r="AY983" s="1"/>
      <c r="AZ983" s="1"/>
      <c r="BA983" s="1"/>
      <c r="BB983" s="1"/>
    </row>
    <row r="984" spans="1:54" ht="12.75" customHeight="1">
      <c r="A984" s="6"/>
      <c r="B984" s="5"/>
      <c r="C984" s="4"/>
      <c r="D984" s="1"/>
      <c r="E984" s="1"/>
      <c r="F984" s="3"/>
      <c r="G984" s="3"/>
      <c r="H984" s="2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  <c r="AT984" s="1"/>
      <c r="AU984" s="1"/>
      <c r="AV984" s="1"/>
      <c r="AW984" s="1"/>
      <c r="AX984" s="1"/>
      <c r="AY984" s="1"/>
      <c r="AZ984" s="1"/>
      <c r="BA984" s="1"/>
      <c r="BB984" s="1"/>
    </row>
    <row r="985" spans="1:54" ht="12.75" customHeight="1">
      <c r="A985" s="6"/>
      <c r="B985" s="5"/>
      <c r="C985" s="4"/>
      <c r="D985" s="1"/>
      <c r="E985" s="1"/>
      <c r="F985" s="3"/>
      <c r="G985" s="3"/>
      <c r="H985" s="2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  <c r="AT985" s="1"/>
      <c r="AU985" s="1"/>
      <c r="AV985" s="1"/>
      <c r="AW985" s="1"/>
      <c r="AX985" s="1"/>
      <c r="AY985" s="1"/>
      <c r="AZ985" s="1"/>
      <c r="BA985" s="1"/>
      <c r="BB985" s="1"/>
    </row>
    <row r="986" spans="1:54" ht="12.75" customHeight="1">
      <c r="A986" s="6"/>
      <c r="B986" s="5"/>
      <c r="C986" s="4"/>
      <c r="D986" s="1"/>
      <c r="E986" s="1"/>
      <c r="F986" s="3"/>
      <c r="G986" s="3"/>
      <c r="H986" s="2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  <c r="AT986" s="1"/>
      <c r="AU986" s="1"/>
      <c r="AV986" s="1"/>
      <c r="AW986" s="1"/>
      <c r="AX986" s="1"/>
      <c r="AY986" s="1"/>
      <c r="AZ986" s="1"/>
      <c r="BA986" s="1"/>
      <c r="BB986" s="1"/>
    </row>
    <row r="987" spans="1:54" ht="12.75" customHeight="1">
      <c r="A987" s="6"/>
      <c r="B987" s="5"/>
      <c r="C987" s="4"/>
      <c r="D987" s="1"/>
      <c r="E987" s="1"/>
      <c r="F987" s="3"/>
      <c r="G987" s="3"/>
      <c r="H987" s="2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  <c r="AT987" s="1"/>
      <c r="AU987" s="1"/>
      <c r="AV987" s="1"/>
      <c r="AW987" s="1"/>
      <c r="AX987" s="1"/>
      <c r="AY987" s="1"/>
      <c r="AZ987" s="1"/>
      <c r="BA987" s="1"/>
      <c r="BB987" s="1"/>
    </row>
    <row r="988" spans="1:54" ht="12.75" customHeight="1">
      <c r="A988" s="6"/>
      <c r="B988" s="5"/>
      <c r="C988" s="4"/>
      <c r="D988" s="1"/>
      <c r="E988" s="1"/>
      <c r="F988" s="3"/>
      <c r="G988" s="3"/>
      <c r="H988" s="2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  <c r="AT988" s="1"/>
      <c r="AU988" s="1"/>
      <c r="AV988" s="1"/>
      <c r="AW988" s="1"/>
      <c r="AX988" s="1"/>
      <c r="AY988" s="1"/>
      <c r="AZ988" s="1"/>
      <c r="BA988" s="1"/>
      <c r="BB988" s="1"/>
    </row>
    <row r="989" spans="1:54" ht="12.75" customHeight="1">
      <c r="A989" s="6"/>
      <c r="B989" s="5"/>
      <c r="C989" s="4"/>
      <c r="D989" s="1"/>
      <c r="E989" s="1"/>
      <c r="F989" s="3"/>
      <c r="G989" s="3"/>
      <c r="H989" s="2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  <c r="AT989" s="1"/>
      <c r="AU989" s="1"/>
      <c r="AV989" s="1"/>
      <c r="AW989" s="1"/>
      <c r="AX989" s="1"/>
      <c r="AY989" s="1"/>
      <c r="AZ989" s="1"/>
      <c r="BA989" s="1"/>
      <c r="BB989" s="1"/>
    </row>
    <row r="990" spans="1:54" ht="12.75" customHeight="1">
      <c r="A990" s="6"/>
      <c r="B990" s="5"/>
      <c r="C990" s="4"/>
      <c r="D990" s="1"/>
      <c r="E990" s="1"/>
      <c r="F990" s="3"/>
      <c r="G990" s="3"/>
      <c r="H990" s="2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  <c r="AT990" s="1"/>
      <c r="AU990" s="1"/>
      <c r="AV990" s="1"/>
      <c r="AW990" s="1"/>
      <c r="AX990" s="1"/>
      <c r="AY990" s="1"/>
      <c r="AZ990" s="1"/>
      <c r="BA990" s="1"/>
      <c r="BB990" s="1"/>
    </row>
    <row r="991" spans="1:54" ht="12.75" customHeight="1">
      <c r="A991" s="6"/>
      <c r="B991" s="5"/>
      <c r="C991" s="4"/>
      <c r="D991" s="1"/>
      <c r="E991" s="1"/>
      <c r="F991" s="3"/>
      <c r="G991" s="3"/>
      <c r="H991" s="2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  <c r="AT991" s="1"/>
      <c r="AU991" s="1"/>
      <c r="AV991" s="1"/>
      <c r="AW991" s="1"/>
      <c r="AX991" s="1"/>
      <c r="AY991" s="1"/>
      <c r="AZ991" s="1"/>
      <c r="BA991" s="1"/>
      <c r="BB991" s="1"/>
    </row>
    <row r="992" spans="1:54" ht="12.75" customHeight="1">
      <c r="A992" s="6"/>
      <c r="B992" s="5"/>
      <c r="C992" s="4"/>
      <c r="D992" s="1"/>
      <c r="E992" s="1"/>
      <c r="F992" s="3"/>
      <c r="G992" s="3"/>
      <c r="H992" s="2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  <c r="AT992" s="1"/>
      <c r="AU992" s="1"/>
      <c r="AV992" s="1"/>
      <c r="AW992" s="1"/>
      <c r="AX992" s="1"/>
      <c r="AY992" s="1"/>
      <c r="AZ992" s="1"/>
      <c r="BA992" s="1"/>
      <c r="BB992" s="1"/>
    </row>
    <row r="993" spans="1:54" ht="12.75" customHeight="1">
      <c r="A993" s="6"/>
      <c r="B993" s="5"/>
      <c r="C993" s="4"/>
      <c r="D993" s="1"/>
      <c r="E993" s="1"/>
      <c r="F993" s="3"/>
      <c r="G993" s="3"/>
      <c r="H993" s="2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  <c r="AT993" s="1"/>
      <c r="AU993" s="1"/>
      <c r="AV993" s="1"/>
      <c r="AW993" s="1"/>
      <c r="AX993" s="1"/>
      <c r="AY993" s="1"/>
      <c r="AZ993" s="1"/>
      <c r="BA993" s="1"/>
      <c r="BB993" s="1"/>
    </row>
    <row r="994" spans="1:54" ht="12.75" customHeight="1">
      <c r="A994" s="6"/>
      <c r="B994" s="5"/>
      <c r="C994" s="4"/>
      <c r="D994" s="1"/>
      <c r="E994" s="1"/>
      <c r="F994" s="3"/>
      <c r="G994" s="3"/>
      <c r="H994" s="2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  <c r="AT994" s="1"/>
      <c r="AU994" s="1"/>
      <c r="AV994" s="1"/>
      <c r="AW994" s="1"/>
      <c r="AX994" s="1"/>
      <c r="AY994" s="1"/>
      <c r="AZ994" s="1"/>
      <c r="BA994" s="1"/>
      <c r="BB994" s="1"/>
    </row>
    <row r="995" spans="1:54" ht="12.75" customHeight="1">
      <c r="A995" s="6"/>
      <c r="B995" s="5"/>
      <c r="C995" s="4"/>
      <c r="D995" s="1"/>
      <c r="E995" s="1"/>
      <c r="F995" s="3"/>
      <c r="G995" s="3"/>
      <c r="H995" s="2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  <c r="AT995" s="1"/>
      <c r="AU995" s="1"/>
      <c r="AV995" s="1"/>
      <c r="AW995" s="1"/>
      <c r="AX995" s="1"/>
      <c r="AY995" s="1"/>
      <c r="AZ995" s="1"/>
      <c r="BA995" s="1"/>
      <c r="BB995" s="1"/>
    </row>
    <row r="996" spans="1:54" ht="12.75" customHeight="1">
      <c r="A996" s="6"/>
      <c r="B996" s="5"/>
      <c r="C996" s="4"/>
      <c r="D996" s="1"/>
      <c r="E996" s="1"/>
      <c r="F996" s="3"/>
      <c r="G996" s="3"/>
      <c r="H996" s="2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  <c r="AT996" s="1"/>
      <c r="AU996" s="1"/>
      <c r="AV996" s="1"/>
      <c r="AW996" s="1"/>
      <c r="AX996" s="1"/>
      <c r="AY996" s="1"/>
      <c r="AZ996" s="1"/>
      <c r="BA996" s="1"/>
      <c r="BB996" s="1"/>
    </row>
    <row r="997" spans="1:54" ht="12.75" customHeight="1">
      <c r="A997" s="6"/>
      <c r="B997" s="5"/>
      <c r="C997" s="4"/>
      <c r="D997" s="1"/>
      <c r="E997" s="1"/>
      <c r="F997" s="3"/>
      <c r="G997" s="3"/>
      <c r="H997" s="2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  <c r="AT997" s="1"/>
      <c r="AU997" s="1"/>
      <c r="AV997" s="1"/>
      <c r="AW997" s="1"/>
      <c r="AX997" s="1"/>
      <c r="AY997" s="1"/>
      <c r="AZ997" s="1"/>
      <c r="BA997" s="1"/>
      <c r="BB997" s="1"/>
    </row>
    <row r="998" spans="1:54" ht="12.75" customHeight="1">
      <c r="A998" s="6"/>
      <c r="B998" s="5"/>
      <c r="C998" s="4"/>
      <c r="D998" s="1"/>
      <c r="E998" s="1"/>
      <c r="F998" s="3"/>
      <c r="G998" s="3"/>
      <c r="H998" s="2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  <c r="AT998" s="1"/>
      <c r="AU998" s="1"/>
      <c r="AV998" s="1"/>
      <c r="AW998" s="1"/>
      <c r="AX998" s="1"/>
      <c r="AY998" s="1"/>
      <c r="AZ998" s="1"/>
      <c r="BA998" s="1"/>
      <c r="BB998" s="1"/>
    </row>
    <row r="999" spans="1:54" ht="12.75" customHeight="1">
      <c r="A999" s="6"/>
      <c r="B999" s="5"/>
      <c r="C999" s="4"/>
      <c r="D999" s="1"/>
      <c r="E999" s="1"/>
      <c r="F999" s="3"/>
      <c r="G999" s="3"/>
      <c r="H999" s="2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  <c r="AT999" s="1"/>
      <c r="AU999" s="1"/>
      <c r="AV999" s="1"/>
      <c r="AW999" s="1"/>
      <c r="AX999" s="1"/>
      <c r="AY999" s="1"/>
      <c r="AZ999" s="1"/>
      <c r="BA999" s="1"/>
      <c r="BB999" s="1"/>
    </row>
    <row r="1000" spans="1:54" ht="12.75" customHeight="1">
      <c r="A1000" s="6"/>
      <c r="B1000" s="5"/>
      <c r="C1000" s="4"/>
      <c r="D1000" s="1"/>
      <c r="E1000" s="1"/>
      <c r="F1000" s="3"/>
      <c r="G1000" s="3"/>
      <c r="H1000" s="2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  <c r="AT1000" s="1"/>
      <c r="AU1000" s="1"/>
      <c r="AV1000" s="1"/>
      <c r="AW1000" s="1"/>
      <c r="AX1000" s="1"/>
      <c r="AY1000" s="1"/>
      <c r="AZ1000" s="1"/>
      <c r="BA1000" s="1"/>
      <c r="BB1000" s="1"/>
    </row>
  </sheetData>
  <mergeCells count="512">
    <mergeCell ref="C6:D6"/>
    <mergeCell ref="C7:D7"/>
    <mergeCell ref="C8:E8"/>
    <mergeCell ref="F8:G8"/>
    <mergeCell ref="D1:E1"/>
    <mergeCell ref="F1:G1"/>
    <mergeCell ref="D2:E2"/>
    <mergeCell ref="D3:E3"/>
    <mergeCell ref="I4:J4"/>
    <mergeCell ref="I5:J5"/>
    <mergeCell ref="C18:E18"/>
    <mergeCell ref="F18:G18"/>
    <mergeCell ref="C9:E9"/>
    <mergeCell ref="C10:E10"/>
    <mergeCell ref="F10:G10"/>
    <mergeCell ref="C11:E11"/>
    <mergeCell ref="F11:G11"/>
    <mergeCell ref="C12:E12"/>
    <mergeCell ref="F12:G12"/>
    <mergeCell ref="C13:E13"/>
    <mergeCell ref="C23:E23"/>
    <mergeCell ref="F23:G23"/>
    <mergeCell ref="C14:E14"/>
    <mergeCell ref="F14:G14"/>
    <mergeCell ref="C15:E15"/>
    <mergeCell ref="F15:G15"/>
    <mergeCell ref="C16:E16"/>
    <mergeCell ref="F16:G16"/>
    <mergeCell ref="C17:E17"/>
    <mergeCell ref="F17:G17"/>
    <mergeCell ref="C28:E28"/>
    <mergeCell ref="F28:G28"/>
    <mergeCell ref="C19:E19"/>
    <mergeCell ref="F19:G19"/>
    <mergeCell ref="C20:E20"/>
    <mergeCell ref="F20:G20"/>
    <mergeCell ref="C21:E21"/>
    <mergeCell ref="F21:G21"/>
    <mergeCell ref="C22:E22"/>
    <mergeCell ref="F22:G22"/>
    <mergeCell ref="C32:E32"/>
    <mergeCell ref="F32:G32"/>
    <mergeCell ref="C33:E33"/>
    <mergeCell ref="F33:G33"/>
    <mergeCell ref="C24:E24"/>
    <mergeCell ref="F24:G24"/>
    <mergeCell ref="C25:E25"/>
    <mergeCell ref="F25:G25"/>
    <mergeCell ref="C26:E26"/>
    <mergeCell ref="C27:E27"/>
    <mergeCell ref="C37:E37"/>
    <mergeCell ref="F37:G37"/>
    <mergeCell ref="C38:E38"/>
    <mergeCell ref="F38:G38"/>
    <mergeCell ref="C29:E29"/>
    <mergeCell ref="F29:G29"/>
    <mergeCell ref="C30:E30"/>
    <mergeCell ref="F30:G30"/>
    <mergeCell ref="C31:E31"/>
    <mergeCell ref="F31:G31"/>
    <mergeCell ref="C42:E42"/>
    <mergeCell ref="F42:G42"/>
    <mergeCell ref="C43:E43"/>
    <mergeCell ref="F43:G43"/>
    <mergeCell ref="C34:E34"/>
    <mergeCell ref="F34:G34"/>
    <mergeCell ref="C35:E35"/>
    <mergeCell ref="F35:G35"/>
    <mergeCell ref="C36:E36"/>
    <mergeCell ref="F36:G36"/>
    <mergeCell ref="C47:E47"/>
    <mergeCell ref="F47:G47"/>
    <mergeCell ref="C48:E48"/>
    <mergeCell ref="F48:G48"/>
    <mergeCell ref="C39:E39"/>
    <mergeCell ref="F39:G39"/>
    <mergeCell ref="C40:E40"/>
    <mergeCell ref="F40:G40"/>
    <mergeCell ref="C41:E41"/>
    <mergeCell ref="F41:G41"/>
    <mergeCell ref="C52:E52"/>
    <mergeCell ref="F52:G52"/>
    <mergeCell ref="C53:E53"/>
    <mergeCell ref="F53:G53"/>
    <mergeCell ref="C44:E44"/>
    <mergeCell ref="F44:G44"/>
    <mergeCell ref="C45:E45"/>
    <mergeCell ref="F45:G45"/>
    <mergeCell ref="C46:E46"/>
    <mergeCell ref="F46:G46"/>
    <mergeCell ref="C57:E57"/>
    <mergeCell ref="F57:G57"/>
    <mergeCell ref="C58:E58"/>
    <mergeCell ref="F58:G58"/>
    <mergeCell ref="C49:E49"/>
    <mergeCell ref="F49:G49"/>
    <mergeCell ref="C50:E50"/>
    <mergeCell ref="F50:G50"/>
    <mergeCell ref="C51:E51"/>
    <mergeCell ref="F51:G51"/>
    <mergeCell ref="C62:E62"/>
    <mergeCell ref="F62:G62"/>
    <mergeCell ref="C63:E63"/>
    <mergeCell ref="F63:G63"/>
    <mergeCell ref="C54:E54"/>
    <mergeCell ref="F54:G54"/>
    <mergeCell ref="C55:E55"/>
    <mergeCell ref="F55:G55"/>
    <mergeCell ref="C56:E56"/>
    <mergeCell ref="F56:G56"/>
    <mergeCell ref="C67:E67"/>
    <mergeCell ref="F67:G67"/>
    <mergeCell ref="C68:E68"/>
    <mergeCell ref="F68:G68"/>
    <mergeCell ref="C59:E59"/>
    <mergeCell ref="F59:G59"/>
    <mergeCell ref="C60:E60"/>
    <mergeCell ref="F60:G60"/>
    <mergeCell ref="C61:E61"/>
    <mergeCell ref="F61:G61"/>
    <mergeCell ref="C72:E72"/>
    <mergeCell ref="F72:G72"/>
    <mergeCell ref="C73:E73"/>
    <mergeCell ref="F73:G73"/>
    <mergeCell ref="C64:E64"/>
    <mergeCell ref="F64:G64"/>
    <mergeCell ref="C65:E65"/>
    <mergeCell ref="F65:G65"/>
    <mergeCell ref="C66:E66"/>
    <mergeCell ref="F66:G66"/>
    <mergeCell ref="C77:E77"/>
    <mergeCell ref="F77:G77"/>
    <mergeCell ref="C78:E78"/>
    <mergeCell ref="F78:G78"/>
    <mergeCell ref="C69:E69"/>
    <mergeCell ref="F69:G69"/>
    <mergeCell ref="C70:E70"/>
    <mergeCell ref="F70:G70"/>
    <mergeCell ref="C71:E71"/>
    <mergeCell ref="F71:G71"/>
    <mergeCell ref="C82:E82"/>
    <mergeCell ref="F82:G82"/>
    <mergeCell ref="C83:E83"/>
    <mergeCell ref="F83:G83"/>
    <mergeCell ref="C74:E74"/>
    <mergeCell ref="F74:G74"/>
    <mergeCell ref="C75:E75"/>
    <mergeCell ref="F75:G75"/>
    <mergeCell ref="C76:E76"/>
    <mergeCell ref="F76:G76"/>
    <mergeCell ref="C79:E79"/>
    <mergeCell ref="F79:G79"/>
    <mergeCell ref="C80:E80"/>
    <mergeCell ref="F80:G80"/>
    <mergeCell ref="C81:E81"/>
    <mergeCell ref="F81:G81"/>
    <mergeCell ref="D93:E93"/>
    <mergeCell ref="C84:E84"/>
    <mergeCell ref="F84:G84"/>
    <mergeCell ref="C85:E85"/>
    <mergeCell ref="F85:G85"/>
    <mergeCell ref="F86:G86"/>
    <mergeCell ref="F87:G87"/>
    <mergeCell ref="F88:G88"/>
    <mergeCell ref="D89:E89"/>
    <mergeCell ref="F89:G89"/>
    <mergeCell ref="C101:E101"/>
    <mergeCell ref="F101:G101"/>
    <mergeCell ref="D90:E90"/>
    <mergeCell ref="D91:E91"/>
    <mergeCell ref="D92:E92"/>
    <mergeCell ref="C94:D94"/>
    <mergeCell ref="E94:G94"/>
    <mergeCell ref="C95:D95"/>
    <mergeCell ref="E95:G95"/>
    <mergeCell ref="C96:E96"/>
    <mergeCell ref="C106:E106"/>
    <mergeCell ref="F106:G106"/>
    <mergeCell ref="C97:E97"/>
    <mergeCell ref="F97:G97"/>
    <mergeCell ref="C98:E98"/>
    <mergeCell ref="F98:G98"/>
    <mergeCell ref="C99:E99"/>
    <mergeCell ref="F99:G99"/>
    <mergeCell ref="C100:E100"/>
    <mergeCell ref="F100:G100"/>
    <mergeCell ref="C111:E111"/>
    <mergeCell ref="F111:G111"/>
    <mergeCell ref="C102:E102"/>
    <mergeCell ref="F102:G102"/>
    <mergeCell ref="C103:E103"/>
    <mergeCell ref="F103:G103"/>
    <mergeCell ref="C104:E104"/>
    <mergeCell ref="F104:G104"/>
    <mergeCell ref="C105:E105"/>
    <mergeCell ref="F105:G105"/>
    <mergeCell ref="C116:E116"/>
    <mergeCell ref="F116:G116"/>
    <mergeCell ref="C107:E107"/>
    <mergeCell ref="F107:G107"/>
    <mergeCell ref="C108:E108"/>
    <mergeCell ref="F108:G108"/>
    <mergeCell ref="C109:E109"/>
    <mergeCell ref="F109:G109"/>
    <mergeCell ref="C110:E110"/>
    <mergeCell ref="F110:G110"/>
    <mergeCell ref="C121:E121"/>
    <mergeCell ref="F121:G121"/>
    <mergeCell ref="C112:E112"/>
    <mergeCell ref="F112:G112"/>
    <mergeCell ref="C113:E113"/>
    <mergeCell ref="F113:G113"/>
    <mergeCell ref="C114:E114"/>
    <mergeCell ref="F114:G114"/>
    <mergeCell ref="C115:E115"/>
    <mergeCell ref="F115:G115"/>
    <mergeCell ref="C126:E126"/>
    <mergeCell ref="F126:G126"/>
    <mergeCell ref="C117:E117"/>
    <mergeCell ref="F117:G117"/>
    <mergeCell ref="C118:E118"/>
    <mergeCell ref="F118:G118"/>
    <mergeCell ref="C119:E119"/>
    <mergeCell ref="F119:G119"/>
    <mergeCell ref="C120:E120"/>
    <mergeCell ref="F120:G120"/>
    <mergeCell ref="C131:E131"/>
    <mergeCell ref="F131:G131"/>
    <mergeCell ref="C122:E122"/>
    <mergeCell ref="F122:G122"/>
    <mergeCell ref="C123:E123"/>
    <mergeCell ref="F123:G123"/>
    <mergeCell ref="C124:E124"/>
    <mergeCell ref="F124:G124"/>
    <mergeCell ref="C125:E125"/>
    <mergeCell ref="F125:G125"/>
    <mergeCell ref="C136:E136"/>
    <mergeCell ref="F136:G136"/>
    <mergeCell ref="C127:E127"/>
    <mergeCell ref="F127:G127"/>
    <mergeCell ref="C128:E128"/>
    <mergeCell ref="F128:G128"/>
    <mergeCell ref="C129:E129"/>
    <mergeCell ref="F129:G129"/>
    <mergeCell ref="C130:E130"/>
    <mergeCell ref="F130:G130"/>
    <mergeCell ref="C141:E141"/>
    <mergeCell ref="F141:G141"/>
    <mergeCell ref="C132:E132"/>
    <mergeCell ref="F132:G132"/>
    <mergeCell ref="C133:E133"/>
    <mergeCell ref="F133:G133"/>
    <mergeCell ref="C134:E134"/>
    <mergeCell ref="F134:G134"/>
    <mergeCell ref="C135:E135"/>
    <mergeCell ref="F135:G135"/>
    <mergeCell ref="C146:E146"/>
    <mergeCell ref="F146:G146"/>
    <mergeCell ref="C137:E137"/>
    <mergeCell ref="F137:G137"/>
    <mergeCell ref="C138:E138"/>
    <mergeCell ref="F138:G138"/>
    <mergeCell ref="C139:E139"/>
    <mergeCell ref="F139:G139"/>
    <mergeCell ref="C140:E140"/>
    <mergeCell ref="F140:G140"/>
    <mergeCell ref="C151:E151"/>
    <mergeCell ref="F151:G151"/>
    <mergeCell ref="C142:E142"/>
    <mergeCell ref="F142:G142"/>
    <mergeCell ref="C143:E143"/>
    <mergeCell ref="F143:G143"/>
    <mergeCell ref="C144:E144"/>
    <mergeCell ref="F144:G144"/>
    <mergeCell ref="C145:E145"/>
    <mergeCell ref="F145:G145"/>
    <mergeCell ref="C156:E156"/>
    <mergeCell ref="F156:G156"/>
    <mergeCell ref="C147:E147"/>
    <mergeCell ref="F147:G147"/>
    <mergeCell ref="C148:E148"/>
    <mergeCell ref="F148:G148"/>
    <mergeCell ref="C149:E149"/>
    <mergeCell ref="F149:G149"/>
    <mergeCell ref="C150:E150"/>
    <mergeCell ref="F150:G150"/>
    <mergeCell ref="C161:E161"/>
    <mergeCell ref="F161:G161"/>
    <mergeCell ref="C152:E152"/>
    <mergeCell ref="F152:G152"/>
    <mergeCell ref="C153:E153"/>
    <mergeCell ref="F153:G153"/>
    <mergeCell ref="C154:E154"/>
    <mergeCell ref="F154:G154"/>
    <mergeCell ref="C155:E155"/>
    <mergeCell ref="F155:G155"/>
    <mergeCell ref="C166:E166"/>
    <mergeCell ref="F166:G166"/>
    <mergeCell ref="C157:E157"/>
    <mergeCell ref="F157:G157"/>
    <mergeCell ref="C158:E158"/>
    <mergeCell ref="F158:G158"/>
    <mergeCell ref="C159:E159"/>
    <mergeCell ref="F159:G159"/>
    <mergeCell ref="C160:E160"/>
    <mergeCell ref="F160:G160"/>
    <mergeCell ref="C171:E171"/>
    <mergeCell ref="F171:G171"/>
    <mergeCell ref="C162:E162"/>
    <mergeCell ref="F162:G162"/>
    <mergeCell ref="C163:E163"/>
    <mergeCell ref="F163:G163"/>
    <mergeCell ref="C164:E164"/>
    <mergeCell ref="F164:G164"/>
    <mergeCell ref="C165:E165"/>
    <mergeCell ref="F165:G165"/>
    <mergeCell ref="C176:E176"/>
    <mergeCell ref="F176:G176"/>
    <mergeCell ref="C167:E167"/>
    <mergeCell ref="F167:G167"/>
    <mergeCell ref="C168:E168"/>
    <mergeCell ref="F168:G168"/>
    <mergeCell ref="C169:E169"/>
    <mergeCell ref="F169:G169"/>
    <mergeCell ref="C170:E170"/>
    <mergeCell ref="F170:G170"/>
    <mergeCell ref="C181:E181"/>
    <mergeCell ref="F181:G181"/>
    <mergeCell ref="C172:E172"/>
    <mergeCell ref="F172:G172"/>
    <mergeCell ref="C173:E173"/>
    <mergeCell ref="F173:G173"/>
    <mergeCell ref="C174:E174"/>
    <mergeCell ref="F174:G174"/>
    <mergeCell ref="C175:E175"/>
    <mergeCell ref="F175:G175"/>
    <mergeCell ref="D189:E189"/>
    <mergeCell ref="F189:G189"/>
    <mergeCell ref="C177:E177"/>
    <mergeCell ref="F177:G177"/>
    <mergeCell ref="C178:E178"/>
    <mergeCell ref="F178:G178"/>
    <mergeCell ref="C179:E179"/>
    <mergeCell ref="F179:G179"/>
    <mergeCell ref="C180:E180"/>
    <mergeCell ref="F180:G180"/>
    <mergeCell ref="E195:G195"/>
    <mergeCell ref="D197:E197"/>
    <mergeCell ref="C182:E182"/>
    <mergeCell ref="F182:G182"/>
    <mergeCell ref="C183:E183"/>
    <mergeCell ref="F183:G183"/>
    <mergeCell ref="C184:E184"/>
    <mergeCell ref="F184:G184"/>
    <mergeCell ref="C185:G185"/>
    <mergeCell ref="F187:G187"/>
    <mergeCell ref="F202:G202"/>
    <mergeCell ref="C203:E203"/>
    <mergeCell ref="F203:G203"/>
    <mergeCell ref="D190:E190"/>
    <mergeCell ref="D191:E191"/>
    <mergeCell ref="D192:E192"/>
    <mergeCell ref="D193:E193"/>
    <mergeCell ref="C194:D194"/>
    <mergeCell ref="E194:G194"/>
    <mergeCell ref="C195:D195"/>
    <mergeCell ref="F209:G209"/>
    <mergeCell ref="C210:E210"/>
    <mergeCell ref="F210:G210"/>
    <mergeCell ref="C199:E199"/>
    <mergeCell ref="F199:G199"/>
    <mergeCell ref="C200:E200"/>
    <mergeCell ref="F200:G200"/>
    <mergeCell ref="C201:E201"/>
    <mergeCell ref="F201:G201"/>
    <mergeCell ref="C202:E202"/>
    <mergeCell ref="F217:G217"/>
    <mergeCell ref="C218:E218"/>
    <mergeCell ref="F218:G218"/>
    <mergeCell ref="C206:E206"/>
    <mergeCell ref="F206:G206"/>
    <mergeCell ref="C207:E207"/>
    <mergeCell ref="F207:G207"/>
    <mergeCell ref="C208:E208"/>
    <mergeCell ref="F208:G208"/>
    <mergeCell ref="C209:E209"/>
    <mergeCell ref="F226:G226"/>
    <mergeCell ref="C227:D227"/>
    <mergeCell ref="F227:G227"/>
    <mergeCell ref="C214:E214"/>
    <mergeCell ref="F214:G214"/>
    <mergeCell ref="C215:E215"/>
    <mergeCell ref="F215:G215"/>
    <mergeCell ref="C216:E216"/>
    <mergeCell ref="F216:G216"/>
    <mergeCell ref="C217:E217"/>
    <mergeCell ref="F235:G235"/>
    <mergeCell ref="C236:E236"/>
    <mergeCell ref="F236:G236"/>
    <mergeCell ref="C219:E219"/>
    <mergeCell ref="F219:G219"/>
    <mergeCell ref="C220:E220"/>
    <mergeCell ref="F220:G220"/>
    <mergeCell ref="C222:E222"/>
    <mergeCell ref="F222:G222"/>
    <mergeCell ref="C226:D226"/>
    <mergeCell ref="C240:E240"/>
    <mergeCell ref="C241:E241"/>
    <mergeCell ref="C242:D242"/>
    <mergeCell ref="C228:D228"/>
    <mergeCell ref="F228:G228"/>
    <mergeCell ref="C229:D229"/>
    <mergeCell ref="F229:G229"/>
    <mergeCell ref="C230:D230"/>
    <mergeCell ref="F230:G230"/>
    <mergeCell ref="C235:E235"/>
    <mergeCell ref="C246:E246"/>
    <mergeCell ref="F246:G246"/>
    <mergeCell ref="C247:E247"/>
    <mergeCell ref="F247:G247"/>
    <mergeCell ref="C237:E237"/>
    <mergeCell ref="F237:G237"/>
    <mergeCell ref="C238:E238"/>
    <mergeCell ref="F238:G238"/>
    <mergeCell ref="C239:E239"/>
    <mergeCell ref="F239:G239"/>
    <mergeCell ref="C243:E243"/>
    <mergeCell ref="F243:G243"/>
    <mergeCell ref="C244:E244"/>
    <mergeCell ref="F244:G244"/>
    <mergeCell ref="C245:E245"/>
    <mergeCell ref="F245:G245"/>
    <mergeCell ref="F261:G261"/>
    <mergeCell ref="C249:D249"/>
    <mergeCell ref="C250:E250"/>
    <mergeCell ref="F250:G250"/>
    <mergeCell ref="C251:E251"/>
    <mergeCell ref="F251:G251"/>
    <mergeCell ref="C252:E252"/>
    <mergeCell ref="F252:G252"/>
    <mergeCell ref="C253:E253"/>
    <mergeCell ref="F253:G253"/>
    <mergeCell ref="F266:G266"/>
    <mergeCell ref="C254:E254"/>
    <mergeCell ref="F254:G254"/>
    <mergeCell ref="C255:E255"/>
    <mergeCell ref="F255:G255"/>
    <mergeCell ref="C257:E257"/>
    <mergeCell ref="F257:G257"/>
    <mergeCell ref="C260:E260"/>
    <mergeCell ref="F260:G260"/>
    <mergeCell ref="C261:E261"/>
    <mergeCell ref="F273:G273"/>
    <mergeCell ref="C262:E262"/>
    <mergeCell ref="F262:G262"/>
    <mergeCell ref="C263:E263"/>
    <mergeCell ref="F263:G263"/>
    <mergeCell ref="C264:E264"/>
    <mergeCell ref="F264:G264"/>
    <mergeCell ref="C265:E265"/>
    <mergeCell ref="F265:G265"/>
    <mergeCell ref="C266:E266"/>
    <mergeCell ref="F278:G278"/>
    <mergeCell ref="C269:E269"/>
    <mergeCell ref="F269:G269"/>
    <mergeCell ref="C270:E270"/>
    <mergeCell ref="F270:G270"/>
    <mergeCell ref="C271:E271"/>
    <mergeCell ref="F271:G271"/>
    <mergeCell ref="C272:E272"/>
    <mergeCell ref="F272:G272"/>
    <mergeCell ref="C273:E273"/>
    <mergeCell ref="C285:E285"/>
    <mergeCell ref="F285:G285"/>
    <mergeCell ref="C286:E286"/>
    <mergeCell ref="F286:G286"/>
    <mergeCell ref="C274:E274"/>
    <mergeCell ref="F274:G274"/>
    <mergeCell ref="C275:E275"/>
    <mergeCell ref="F275:G275"/>
    <mergeCell ref="C276:E276"/>
    <mergeCell ref="F276:G276"/>
    <mergeCell ref="C231:G232"/>
    <mergeCell ref="C279:E279"/>
    <mergeCell ref="F279:G279"/>
    <mergeCell ref="C283:E283"/>
    <mergeCell ref="F283:G283"/>
    <mergeCell ref="C284:E284"/>
    <mergeCell ref="F284:G284"/>
    <mergeCell ref="C277:E277"/>
    <mergeCell ref="F277:G277"/>
    <mergeCell ref="C278:E278"/>
    <mergeCell ref="F192:F193"/>
    <mergeCell ref="G2:G3"/>
    <mergeCell ref="G4:G5"/>
    <mergeCell ref="G90:G91"/>
    <mergeCell ref="G92:G93"/>
    <mergeCell ref="G190:G191"/>
    <mergeCell ref="G192:G193"/>
    <mergeCell ref="F96:G96"/>
    <mergeCell ref="F27:G27"/>
    <mergeCell ref="F13:G13"/>
    <mergeCell ref="F287:G287"/>
    <mergeCell ref="F288:G288"/>
    <mergeCell ref="C1:C4"/>
    <mergeCell ref="C89:C92"/>
    <mergeCell ref="C189:C192"/>
    <mergeCell ref="F2:F3"/>
    <mergeCell ref="F4:F5"/>
    <mergeCell ref="F90:F91"/>
    <mergeCell ref="F92:F93"/>
    <mergeCell ref="F190:F191"/>
  </mergeCells>
  <conditionalFormatting sqref="G7">
    <cfRule type="expression" dxfId="0" priority="1" stopIfTrue="1">
      <formula>MOD(ROW(),2)=0</formula>
    </cfRule>
  </conditionalFormatting>
  <dataValidations count="5">
    <dataValidation type="list" allowBlank="1" showErrorMessage="1" sqref="E227:E230" xr:uid="{00000000-0002-0000-0300-000004000000}">
      <formula1>UNIDADES_OSS</formula1>
    </dataValidation>
    <dataValidation type="list" allowBlank="1" showErrorMessage="1" sqref="C7" xr:uid="{00000000-0002-0000-0300-000003000000}">
      <formula1>UNIDADES</formula1>
    </dataValidation>
    <dataValidation type="list" allowBlank="1" showErrorMessage="1" sqref="G4" xr:uid="{00000000-0002-0000-0300-000002000000}">
      <formula1>ANOCG</formula1>
    </dataValidation>
    <dataValidation type="list" allowBlank="1" showErrorMessage="1" sqref="F4" xr:uid="{00000000-0002-0000-0300-000001000000}">
      <formula1>COMPET</formula1>
    </dataValidation>
    <dataValidation type="list" allowBlank="1" showErrorMessage="1" sqref="G6" xr:uid="{00000000-0002-0000-0300-000000000000}">
      <formula1>$D$292:$D$293</formula1>
    </dataValidation>
  </dataValidations>
  <printOptions horizontalCentered="1"/>
  <pageMargins left="0.19685039370078741" right="0.19685039370078741" top="0.15748031496062992" bottom="0" header="0" footer="0"/>
  <pageSetup paperSize="9" scale="50" fitToHeight="3" orientation="portrait" r:id="rId1"/>
  <rowBreaks count="2" manualBreakCount="2">
    <brk id="88" max="6" man="1"/>
    <brk id="188" max="6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8</vt:i4>
      </vt:variant>
    </vt:vector>
  </HeadingPairs>
  <TitlesOfParts>
    <vt:vector size="9" baseType="lpstr">
      <vt:lpstr>CONTÁBIL- FINANCEIRA </vt:lpstr>
      <vt:lpstr>'CONTÁBIL- FINANCEIRA '!Area_de_impressao</vt:lpstr>
      <vt:lpstr>'CONTÁBIL- FINANCEIRA '!Excel_BuiltIn__FilterDatabase</vt:lpstr>
      <vt:lpstr>NÃO</vt:lpstr>
      <vt:lpstr>'CONTÁBIL- FINANCEIRA '!Print_Area_0</vt:lpstr>
      <vt:lpstr>'CONTÁBIL- FINANCEIRA '!Print_Area_0_0</vt:lpstr>
      <vt:lpstr>'CONTÁBIL- FINANCEIRA '!Print_Area_0_0_0</vt:lpstr>
      <vt:lpstr>'CONTÁBIL- FINANCEIRA '!Print_Area_0_0_0_0</vt:lpstr>
      <vt:lpstr>'CONTÁBIL- FINANCEIRA '!Print_Area_0_0_0_0_0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2021-06-07T11:15:47Z</dcterms:created>
  <dcterms:modified xsi:type="dcterms:W3CDTF">2021-06-07T11:16:26Z</dcterms:modified>
</cp:coreProperties>
</file>